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2.xml" ContentType="application/vnd.openxmlformats-officedocument.drawing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e07\Downloads\"/>
    </mc:Choice>
  </mc:AlternateContent>
  <xr:revisionPtr revIDLastSave="0" documentId="13_ncr:1_{B7A6EDBC-6E55-431D-9CFC-5B0B38CB14A0}" xr6:coauthVersionLast="47" xr6:coauthVersionMax="47" xr10:uidLastSave="{00000000-0000-0000-0000-000000000000}"/>
  <bookViews>
    <workbookView xWindow="-120" yWindow="-120" windowWidth="19800" windowHeight="11760" xr2:uid="{B8927E59-A460-4E40-BF3D-80A6E5271795}"/>
  </bookViews>
  <sheets>
    <sheet name="Monthly Habit Tracker" sheetId="1" r:id="rId1"/>
    <sheet name="Graph Helper Data" sheetId="2" state="hidden" r:id="rId2"/>
    <sheet name="©" sheetId="3" r:id="rId3"/>
  </sheets>
  <definedNames>
    <definedName name="Category">#REF!</definedName>
    <definedName name="Transactio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L45" i="1" l="1"/>
  <c r="BP41" i="1"/>
  <c r="BP39" i="1"/>
  <c r="BP37" i="1"/>
  <c r="BP35" i="1"/>
  <c r="BP33" i="1"/>
  <c r="BP31" i="1"/>
  <c r="BP29" i="1"/>
  <c r="BP27" i="1"/>
  <c r="BP25" i="1"/>
  <c r="BP23" i="1"/>
  <c r="BP21" i="1"/>
  <c r="BP19" i="1"/>
  <c r="BP17" i="1"/>
  <c r="BP15" i="1"/>
  <c r="BQ41" i="1"/>
  <c r="BQ39" i="1"/>
  <c r="BQ37" i="1"/>
  <c r="BQ35" i="1"/>
  <c r="BQ33" i="1"/>
  <c r="BQ31" i="1"/>
  <c r="BQ29" i="1"/>
  <c r="BQ27" i="1"/>
  <c r="BQ25" i="1"/>
  <c r="BQ23" i="1"/>
  <c r="BQ21" i="1"/>
  <c r="BN44" i="1"/>
  <c r="BN55" i="1" s="1"/>
  <c r="BL44" i="1"/>
  <c r="BL55" i="1" s="1"/>
  <c r="BJ44" i="1"/>
  <c r="BJ55" i="1" s="1"/>
  <c r="BH44" i="1"/>
  <c r="BH55" i="1" s="1"/>
  <c r="BF44" i="1"/>
  <c r="BD44" i="1"/>
  <c r="BB44" i="1"/>
  <c r="AZ44" i="1"/>
  <c r="AX44" i="1"/>
  <c r="AX45" i="1" s="1"/>
  <c r="AV44" i="1"/>
  <c r="AV45" i="1" s="1"/>
  <c r="AT44" i="1"/>
  <c r="AT45" i="1" s="1"/>
  <c r="AR44" i="1"/>
  <c r="AR45" i="1" s="1"/>
  <c r="AP44" i="1"/>
  <c r="AN44" i="1"/>
  <c r="AN45" i="1" s="1"/>
  <c r="AL44" i="1"/>
  <c r="AL45" i="1" s="1"/>
  <c r="AJ44" i="1"/>
  <c r="AJ45" i="1" s="1"/>
  <c r="AH44" i="1"/>
  <c r="AF44" i="1"/>
  <c r="AD44" i="1"/>
  <c r="AB44" i="1"/>
  <c r="AB45" i="1" s="1"/>
  <c r="Z44" i="1"/>
  <c r="Z45" i="1" s="1"/>
  <c r="X44" i="1"/>
  <c r="X45" i="1" s="1"/>
  <c r="V44" i="1"/>
  <c r="V45" i="1" s="1"/>
  <c r="T44" i="1"/>
  <c r="T45" i="1" s="1"/>
  <c r="R44" i="1"/>
  <c r="P44" i="1"/>
  <c r="P45" i="1" s="1"/>
  <c r="N44" i="1"/>
  <c r="N45" i="1" s="1"/>
  <c r="L44" i="1"/>
  <c r="L45" i="1" s="1"/>
  <c r="J44" i="1"/>
  <c r="H44" i="1"/>
  <c r="H45" i="1" s="1"/>
  <c r="F44" i="1"/>
  <c r="F45" i="1" s="1"/>
  <c r="BQ19" i="1"/>
  <c r="BQ17" i="1"/>
  <c r="C7" i="1"/>
  <c r="C6" i="1"/>
  <c r="BJ45" i="1" l="1"/>
  <c r="BH45" i="1"/>
  <c r="BB55" i="1"/>
  <c r="BD55" i="1"/>
  <c r="BF55" i="1"/>
  <c r="H55" i="1"/>
  <c r="AH55" i="1"/>
  <c r="AJ55" i="1"/>
  <c r="N55" i="1"/>
  <c r="P55" i="1"/>
  <c r="AN55" i="1"/>
  <c r="AD55" i="1"/>
  <c r="AF55" i="1"/>
  <c r="J55" i="1"/>
  <c r="AP55" i="1"/>
  <c r="L55" i="1"/>
  <c r="AL55" i="1"/>
  <c r="R55" i="1"/>
  <c r="AT55" i="1"/>
  <c r="AR55" i="1"/>
  <c r="V55" i="1"/>
  <c r="AV55" i="1"/>
  <c r="BF45" i="1"/>
  <c r="AH45" i="1"/>
  <c r="J45" i="1"/>
  <c r="Z55" i="1"/>
  <c r="AX55" i="1"/>
  <c r="BD45" i="1"/>
  <c r="AF45" i="1"/>
  <c r="AB55" i="1"/>
  <c r="AZ55" i="1"/>
  <c r="BB45" i="1"/>
  <c r="F55" i="1"/>
  <c r="AZ45" i="1"/>
  <c r="T55" i="1"/>
  <c r="X55" i="1"/>
  <c r="AD45" i="1"/>
  <c r="BN45" i="1"/>
  <c r="AP45" i="1"/>
  <c r="R45" i="1"/>
  <c r="AB2" i="2" a="1"/>
  <c r="AB2" i="2" s="1"/>
  <c r="Y2" i="2" a="1"/>
  <c r="Y2" i="2" s="1"/>
  <c r="M2" i="2" a="1"/>
  <c r="M2" i="2" s="1"/>
  <c r="Z2" i="2" a="1"/>
  <c r="Z2" i="2" s="1"/>
  <c r="I2" i="2" a="1"/>
  <c r="I2" i="2" s="1"/>
  <c r="H2" i="2" a="1"/>
  <c r="H2" i="2" s="1"/>
  <c r="T2" i="2" a="1"/>
  <c r="T2" i="2" s="1"/>
  <c r="V2" i="2" a="1"/>
  <c r="V2" i="2" s="1"/>
  <c r="W2" i="2" a="1"/>
  <c r="W2" i="2" s="1"/>
  <c r="A2" i="2" a="1"/>
  <c r="A2" i="2" s="1"/>
  <c r="B2" i="2" a="1"/>
  <c r="B2" i="2" s="1"/>
  <c r="Q2" i="2" a="1"/>
  <c r="Q2" i="2" s="1"/>
  <c r="N2" i="2" a="1"/>
  <c r="N2" i="2" s="1"/>
  <c r="G2" i="2" a="1"/>
  <c r="G2" i="2" s="1"/>
  <c r="U2" i="2" a="1"/>
  <c r="U2" i="2" s="1"/>
  <c r="F2" i="2" a="1"/>
  <c r="F2" i="2" s="1"/>
  <c r="AE2" i="2" a="1"/>
  <c r="AE2" i="2" s="1"/>
  <c r="E2" i="2" a="1"/>
  <c r="E2" i="2" s="1"/>
  <c r="P2" i="2" a="1"/>
  <c r="P2" i="2" s="1"/>
  <c r="D2" i="2" a="1"/>
  <c r="D2" i="2" s="1"/>
  <c r="AD2" i="2" a="1"/>
  <c r="AD2" i="2" s="1"/>
  <c r="L2" i="2" a="1"/>
  <c r="L2" i="2" s="1"/>
  <c r="O2" i="2" a="1"/>
  <c r="O2" i="2" s="1"/>
  <c r="AC2" i="2" a="1"/>
  <c r="AC2" i="2" s="1"/>
  <c r="K2" i="2" a="1"/>
  <c r="K2" i="2" s="1"/>
  <c r="C2" i="2" a="1"/>
  <c r="C2" i="2" s="1"/>
  <c r="J2" i="2" a="1"/>
  <c r="J2" i="2" s="1"/>
  <c r="AA2" i="2" a="1"/>
  <c r="AA2" i="2" s="1"/>
  <c r="S2" i="2" a="1"/>
  <c r="S2" i="2" s="1"/>
  <c r="R2" i="2" a="1"/>
  <c r="R2" i="2" s="1"/>
  <c r="X2" i="2" a="1"/>
  <c r="X2" i="2" s="1"/>
  <c r="BQ15" i="1"/>
  <c r="B49" i="1" s="1"/>
  <c r="AZ12" i="1"/>
  <c r="L47" i="1" l="1"/>
  <c r="B50" i="1"/>
  <c r="BP43" i="1"/>
  <c r="C8" i="1"/>
  <c r="BN12" i="1" s="1"/>
  <c r="AF12" i="1"/>
  <c r="AH12" i="1"/>
  <c r="AJ12" i="1"/>
  <c r="H12" i="1"/>
  <c r="J12" i="1"/>
  <c r="N12" i="1"/>
  <c r="R12" i="1"/>
  <c r="V12" i="1"/>
  <c r="BF12" i="1"/>
  <c r="F12" i="1"/>
  <c r="AL12" i="1"/>
  <c r="AN12" i="1"/>
  <c r="L12" i="1"/>
  <c r="AP12" i="1"/>
  <c r="AR12" i="1"/>
  <c r="P12" i="1"/>
  <c r="AT12" i="1"/>
  <c r="BB12" i="1"/>
  <c r="T12" i="1"/>
  <c r="BD12" i="1"/>
  <c r="AD12" i="1"/>
  <c r="BH12" i="1"/>
  <c r="X12" i="1"/>
  <c r="AV12" i="1"/>
  <c r="Z12" i="1"/>
  <c r="AX12" i="1"/>
  <c r="AB12" i="1"/>
  <c r="AB47" i="1" l="1"/>
  <c r="AB48" i="1" s="1"/>
  <c r="AB49" i="1" s="1"/>
  <c r="F49" i="1"/>
  <c r="BL12" i="1"/>
  <c r="BJ12" i="1"/>
  <c r="AB50" i="1" l="1"/>
  <c r="BP4" i="1"/>
  <c r="BP6" i="1" s="1"/>
  <c r="F50" i="1"/>
  <c r="AB51" i="1"/>
  <c r="BP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<sst xmlns="http://schemas.openxmlformats.org/spreadsheetml/2006/main" count="88" uniqueCount="35">
  <si>
    <t>GOAL</t>
  </si>
  <si>
    <t>HABIT</t>
  </si>
  <si>
    <t>Stretch or do yoga</t>
  </si>
  <si>
    <t>Walk 10,000 steps</t>
  </si>
  <si>
    <t>Read a book chapter</t>
  </si>
  <si>
    <t>Declutter a space</t>
  </si>
  <si>
    <t>Floss</t>
  </si>
  <si>
    <t>Play a guitar</t>
  </si>
  <si>
    <t>Call grandpa</t>
  </si>
  <si>
    <t>Volunteer</t>
  </si>
  <si>
    <t>Put $10 to savings</t>
  </si>
  <si>
    <t>X</t>
  </si>
  <si>
    <t>Total Days:</t>
  </si>
  <si>
    <t>Year:</t>
  </si>
  <si>
    <t>Month:</t>
  </si>
  <si>
    <t>End Date:</t>
  </si>
  <si>
    <t>Start Date:</t>
  </si>
  <si>
    <t>PROGRESS</t>
  </si>
  <si>
    <t>In the lines above, in a short but sufficiently descriptive way, write the habits you want to follow.  Also input what are your monthly goals for repeating these habits.</t>
  </si>
  <si>
    <t>Completed</t>
  </si>
  <si>
    <t>Left</t>
  </si>
  <si>
    <t>First empty</t>
  </si>
  <si>
    <t>Normalized</t>
  </si>
  <si>
    <t>To 100%</t>
  </si>
  <si>
    <t>Last 3 days</t>
  </si>
  <si>
    <t>Checked</t>
  </si>
  <si>
    <t>Donut</t>
  </si>
  <si>
    <t>Value</t>
  </si>
  <si>
    <t>Donut 2</t>
  </si>
  <si>
    <t>MONTHLY</t>
  </si>
  <si>
    <t>TRACKER</t>
  </si>
  <si>
    <t>SUCCES RATE</t>
  </si>
  <si>
    <t xml:space="preserve">Helper </t>
  </si>
  <si>
    <t>© TemplateLab.com</t>
  </si>
  <si>
    <t>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</si>
</sst>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mmmm\ d\,\ yyyy;@"/>
    <numFmt numFmtId="165" formatCode="0.0%"/>
  </numFmts>
  <fonts count="21" x14ac:knownFonts="1">
    <font>
      <sz val="11"/>
      <color theme="1"/>
      <name val="Calibri"/>
      <family val="2"/>
      <scheme val="minor"/>
    </font>
    <font>
      <sz val="9"/>
      <color theme="1"/>
      <name val="Bahnschrift"/>
      <family val="2"/>
    </font>
    <font>
      <b/>
      <sz val="7"/>
      <color theme="1"/>
      <name val="Bahnschrift"/>
      <family val="2"/>
    </font>
    <font>
      <b/>
      <sz val="8"/>
      <color theme="1"/>
      <name val="Bahnschrift"/>
      <family val="2"/>
    </font>
    <font>
      <sz val="8"/>
      <color theme="1"/>
      <name val="Bahnschrift"/>
      <family val="2"/>
    </font>
    <font>
      <sz val="7"/>
      <color theme="1"/>
      <name val="Bahnschrift"/>
      <family val="2"/>
    </font>
    <font>
      <sz val="9"/>
      <color theme="0"/>
      <name val="Bahnschrift"/>
      <family val="2"/>
    </font>
    <font>
      <b/>
      <sz val="8"/>
      <color theme="0"/>
      <name val="Bahnschrift"/>
      <family val="2"/>
    </font>
    <font>
      <sz val="8"/>
      <color theme="0"/>
      <name val="Bahnschrift"/>
      <family val="2"/>
    </font>
    <font>
      <b/>
      <sz val="9"/>
      <color theme="1"/>
      <name val="Bahnschrift"/>
      <family val="2"/>
    </font>
    <font>
      <b/>
      <sz val="22"/>
      <color theme="1"/>
      <name val="Bahnschrift"/>
      <family val="2"/>
    </font>
    <font>
      <sz val="9"/>
      <color theme="1" tint="0.249977111117893"/>
      <name val="Bahnschrift"/>
      <family val="2"/>
    </font>
    <font>
      <sz val="8"/>
      <color theme="1" tint="0.249977111117893"/>
      <name val="Bahnschrift"/>
      <family val="2"/>
    </font>
    <font>
      <b/>
      <sz val="7"/>
      <color theme="1" tint="0.249977111117893"/>
      <name val="Bahnschrift"/>
      <family val="2"/>
    </font>
    <font>
      <b/>
      <sz val="16"/>
      <color theme="0"/>
      <name val="Bahnschrift"/>
      <family val="2"/>
    </font>
    <font>
      <b/>
      <sz val="36"/>
      <color theme="0"/>
      <name val="Bahnschrift"/>
      <family val="2"/>
    </font>
    <font>
      <b/>
      <sz val="32"/>
      <color theme="0"/>
      <name val="Bahnschrift"/>
      <family val="2"/>
    </font>
    <font>
      <b/>
      <sz val="14"/>
      <color rgb="FFFF646B"/>
      <name val="Bahnschrift"/>
      <family val="2"/>
    </font>
    <font>
      <b/>
      <sz val="12"/>
      <color rgb="FFFF646B"/>
      <name val="Bahnschrift"/>
      <family val="2"/>
    </font>
    <font>
      <b/>
      <sz val="10"/>
      <color rgb="FFFF646B"/>
      <name val="Bahnschrift"/>
      <family val="2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11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9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 indent="1"/>
    </xf>
    <xf numFmtId="0" fontId="3" fillId="3" borderId="9" xfId="0" applyFont="1" applyFill="1" applyBorder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left" vertical="center" indent="1"/>
    </xf>
    <xf numFmtId="0" fontId="3" fillId="4" borderId="10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9" fontId="1" fillId="3" borderId="6" xfId="0" applyNumberFormat="1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left" vertical="center" indent="1"/>
    </xf>
    <xf numFmtId="0" fontId="3" fillId="4" borderId="8" xfId="0" applyFont="1" applyFill="1" applyBorder="1" applyAlignment="1">
      <alignment horizontal="left" vertical="center" indent="2"/>
    </xf>
    <xf numFmtId="0" fontId="2" fillId="3" borderId="6" xfId="0" applyFont="1" applyFill="1" applyBorder="1" applyAlignment="1">
      <alignment horizontal="left" vertical="center" indent="2"/>
    </xf>
    <xf numFmtId="0" fontId="3" fillId="3" borderId="6" xfId="0" applyFont="1" applyFill="1" applyBorder="1" applyAlignment="1">
      <alignment horizontal="left" vertical="center" indent="2"/>
    </xf>
    <xf numFmtId="0" fontId="3" fillId="3" borderId="8" xfId="0" applyFont="1" applyFill="1" applyBorder="1" applyAlignment="1">
      <alignment horizontal="left" vertical="center" indent="2"/>
    </xf>
    <xf numFmtId="0" fontId="1" fillId="0" borderId="0" xfId="0" applyFont="1" applyAlignment="1">
      <alignment horizontal="left" vertical="center" indent="1"/>
    </xf>
    <xf numFmtId="0" fontId="4" fillId="0" borderId="2" xfId="0" applyFont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left" vertical="center" indent="1"/>
    </xf>
    <xf numFmtId="0" fontId="5" fillId="6" borderId="0" xfId="0" applyFont="1" applyFill="1" applyAlignment="1">
      <alignment horizontal="left" vertical="center"/>
    </xf>
    <xf numFmtId="164" fontId="5" fillId="6" borderId="0" xfId="0" applyNumberFormat="1" applyFont="1" applyFill="1" applyAlignment="1">
      <alignment horizontal="left" vertical="center"/>
    </xf>
    <xf numFmtId="0" fontId="7" fillId="6" borderId="0" xfId="0" applyFont="1" applyFill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6" fillId="6" borderId="0" xfId="0" applyFont="1" applyFill="1" applyAlignment="1">
      <alignment horizontal="center" vertical="center"/>
    </xf>
    <xf numFmtId="0" fontId="6" fillId="6" borderId="0" xfId="0" applyFont="1" applyFill="1" applyAlignment="1">
      <alignment horizontal="left" vertical="center" indent="1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 indent="1"/>
    </xf>
    <xf numFmtId="0" fontId="13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165" fontId="11" fillId="6" borderId="0" xfId="0" applyNumberFormat="1" applyFont="1" applyFill="1" applyAlignment="1">
      <alignment horizontal="left" vertical="center"/>
    </xf>
    <xf numFmtId="0" fontId="14" fillId="6" borderId="0" xfId="0" applyFont="1" applyFill="1" applyAlignment="1">
      <alignment vertical="center"/>
    </xf>
    <xf numFmtId="0" fontId="15" fillId="6" borderId="0" xfId="0" applyFont="1" applyFill="1" applyAlignment="1">
      <alignment vertical="center"/>
    </xf>
    <xf numFmtId="0" fontId="20" fillId="0" borderId="0" xfId="1"/>
    <xf numFmtId="0" fontId="17" fillId="6" borderId="0" xfId="0" applyFont="1" applyFill="1" applyAlignment="1">
      <alignment horizontal="right" vertical="center"/>
    </xf>
    <xf numFmtId="0" fontId="14" fillId="6" borderId="0" xfId="0" applyFont="1" applyFill="1" applyAlignment="1">
      <alignment horizontal="right" vertical="center"/>
    </xf>
    <xf numFmtId="0" fontId="19" fillId="6" borderId="0" xfId="0" applyFont="1" applyFill="1" applyAlignment="1">
      <alignment horizontal="right" vertical="center"/>
    </xf>
    <xf numFmtId="9" fontId="16" fillId="6" borderId="0" xfId="0" applyNumberFormat="1" applyFont="1" applyFill="1" applyAlignment="1">
      <alignment horizontal="right" vertical="center"/>
    </xf>
    <xf numFmtId="0" fontId="18" fillId="6" borderId="0" xfId="0" applyFont="1" applyFill="1" applyAlignment="1">
      <alignment horizontal="right" vertical="center"/>
    </xf>
    <xf numFmtId="165" fontId="12" fillId="6" borderId="0" xfId="0" applyNumberFormat="1" applyFont="1" applyFill="1" applyAlignment="1">
      <alignment horizontal="left" vertical="center"/>
    </xf>
    <xf numFmtId="165" fontId="12" fillId="6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0" fontId="11" fillId="6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left" vertical="center"/>
    </xf>
    <xf numFmtId="165" fontId="11" fillId="6" borderId="0" xfId="0" applyNumberFormat="1" applyFont="1" applyFill="1" applyAlignment="1">
      <alignment horizontal="left" vertical="center"/>
    </xf>
    <xf numFmtId="0" fontId="3" fillId="4" borderId="6" xfId="0" applyFont="1" applyFill="1" applyBorder="1" applyAlignment="1">
      <alignment horizontal="left" vertical="center" indent="1"/>
    </xf>
    <xf numFmtId="0" fontId="3" fillId="4" borderId="0" xfId="0" applyFont="1" applyFill="1" applyAlignment="1">
      <alignment horizontal="left" vertical="center" indent="1"/>
    </xf>
    <xf numFmtId="0" fontId="3" fillId="4" borderId="6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left" vertical="top" wrapText="1" indent="1"/>
    </xf>
    <xf numFmtId="0" fontId="2" fillId="3" borderId="0" xfId="0" applyFont="1" applyFill="1" applyAlignment="1">
      <alignment horizontal="left" vertical="top" wrapText="1" indent="1"/>
    </xf>
    <xf numFmtId="0" fontId="2" fillId="3" borderId="7" xfId="0" applyFont="1" applyFill="1" applyBorder="1" applyAlignment="1">
      <alignment horizontal="left" vertical="top" wrapText="1" indent="1"/>
    </xf>
    <xf numFmtId="0" fontId="10" fillId="3" borderId="6" xfId="0" applyFont="1" applyFill="1" applyBorder="1" applyAlignment="1">
      <alignment horizontal="right" vertical="center"/>
    </xf>
    <xf numFmtId="0" fontId="10" fillId="3" borderId="0" xfId="0" applyFont="1" applyFill="1" applyAlignment="1">
      <alignment horizontal="right" vertical="center"/>
    </xf>
    <xf numFmtId="0" fontId="9" fillId="3" borderId="6" xfId="0" applyFont="1" applyFill="1" applyBorder="1" applyAlignment="1">
      <alignment horizontal="right" vertical="center"/>
    </xf>
    <xf numFmtId="0" fontId="9" fillId="3" borderId="0" xfId="0" applyFont="1" applyFill="1" applyAlignment="1">
      <alignment horizontal="right" vertical="center"/>
    </xf>
    <xf numFmtId="0" fontId="3" fillId="3" borderId="6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horizontal="left" vertical="center" indent="1"/>
    </xf>
    <xf numFmtId="0" fontId="8" fillId="6" borderId="0" xfId="0" applyFont="1" applyFill="1" applyAlignment="1">
      <alignment horizontal="left" vertical="center"/>
    </xf>
    <xf numFmtId="164" fontId="8" fillId="6" borderId="0" xfId="0" applyNumberFormat="1" applyFont="1" applyFill="1" applyAlignment="1">
      <alignment horizontal="left" vertical="center"/>
    </xf>
  </cellXfs>
  <cellStyles count="2">
    <cellStyle name="Hyperlink 2" xfId="1" xr:uid="{ABB8F26A-A7C6-4CF7-8149-0341CED22425}"/>
    <cellStyle name="Normal" xfId="0" builtinId="0"/>
  </cellStyles>
  <dxfs count="260"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color theme="0"/>
      </font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  <dxf>
      <fill>
        <patternFill patternType="solid">
          <bgColor rgb="FFFF646B"/>
        </patternFill>
      </fill>
      <border>
        <left/>
        <right/>
        <top/>
        <bottom/>
      </border>
    </dxf>
    <dxf>
      <fill>
        <patternFill patternType="solid">
          <bgColor rgb="FFFFB901"/>
        </patternFill>
      </fill>
      <border>
        <left/>
        <right/>
        <top/>
        <bottom/>
      </border>
    </dxf>
    <dxf>
      <fill>
        <patternFill patternType="solid">
          <bgColor rgb="FF6966CD"/>
        </patternFill>
      </fill>
      <border>
        <left/>
        <right/>
        <top/>
        <bottom/>
      </border>
    </dxf>
    <dxf>
      <fill>
        <patternFill patternType="solid">
          <bgColor rgb="FF19AFD0"/>
        </patternFill>
      </fill>
      <border>
        <left/>
        <right/>
        <top/>
        <bottom/>
      </border>
    </dxf>
    <dxf>
      <fill>
        <patternFill patternType="solid">
          <bgColor rgb="FF3BE8B0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FF646B"/>
      <color rgb="FF19AFD0"/>
      <color rgb="FFFFB901"/>
      <color rgb="FFFFB3B7"/>
      <color rgb="FF3BE8B0"/>
      <color rgb="FF696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Tracker'!$F$44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C8-4062-8872-A109E9366470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Tracker'!$F$45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8-4062-8872-A109E93664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Tracker'!$X$44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5D-4497-B4F1-3C675DA64875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Tracker'!$X$45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5D-4497-B4F1-3C675DA648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Tracker'!$Z$44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2-485A-ABDA-A8CAB6920AB8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Tracker'!$Z$45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2-485A-ABDA-A8CAB6920A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Tracker'!$AB$44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5D-4EC2-8E92-45125F467BEB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Tracker'!$AB$45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D-4EC2-8E92-45125F467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Tracker'!$AD$44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44-4924-937D-0725DF88124A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Tracker'!$AD$45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44-4924-937D-0725DF881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Tracker'!$AF$44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4B-4635-A20F-C28D2FEBD4C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Tracker'!$AF$45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4B-4635-A20F-C28D2FEBD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Tracker'!$AH$44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B6-4DBE-A901-64984F1606C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Tracker'!$AH$45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B6-4DBE-A901-64984F160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Tracker'!$AJ$44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CF-4AD9-9DC1-E1DC6F5A8CAC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Tracker'!$AJ$45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CF-4AD9-9DC1-E1DC6F5A8C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Tracker'!$AL$44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E0-4731-85E9-7F97C0D1FBB5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Tracker'!$AL$45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E0-4731-85E9-7F97C0D1F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Tracker'!$AN$44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FF-4FA4-BEB6-B3E17AC615E5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Tracker'!$AN$45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FF-4FA4-BEB6-B3E17AC615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Tracker'!$AP$44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7-4E06-841C-445FEFDF24E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Tracker'!$AP$45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7-4E06-841C-445FEFDF2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Tracker'!$H$44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7D-4473-9491-63C9095AD224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Tracker'!$H$45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7D-4473-9491-63C9095AD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Tracker'!$AR$44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2-4E9C-847D-D881ACE5623D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Tracker'!$AR$45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F2-4E9C-847D-D881ACE56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Tracker'!$AT$44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CE-4A7D-9FB4-A0F04949990E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Tracker'!$AT$45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CE-4A7D-9FB4-A0F049499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Tracker'!$AV$44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B4-4CB2-94C4-AFCC5F8E72B0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Tracker'!$AV$45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B4-4CB2-94C4-AFCC5F8E7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Tracker'!$AX$44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B-46C4-94FD-586A47800726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Tracker'!$AX$45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BB-46C4-94FD-586A47800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Tracker'!$F$44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DA-4704-8F72-9101716333B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Tracker'!$F$45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DA-4704-8F72-910171633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Tracker'!$AZ$44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43-4DC3-8F2D-829BDB5D72DC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Tracker'!$AZ$45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43-4DC3-8F2D-829BDB5D72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Tracker'!$BB$44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74-4E80-8220-844EF03D523B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Tracker'!$BB$45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74-4E80-8220-844EF03D5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Tracker'!$BD$44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1-4965-B21B-AD9D60C34BFA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Tracker'!$BD$45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71-4965-B21B-AD9D60C34B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Tracker'!$BF$44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2-4336-8B3A-2320D3430BE6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Tracker'!$BF$45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92-4336-8B3A-2320D3430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Tracker'!$BH$44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C1-45CD-95AC-8B9588846A81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Tracker'!$BH$45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C1-45CD-95AC-8B9588846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Tracker'!$J$44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1-4922-AAF6-19B28E39330C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Tracker'!$J$45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C1-4922-AAF6-19B28E393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Tracker'!$BJ$44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12-45EE-937E-E16B1D56F5E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Tracker'!$BJ$45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12-45EE-937E-E16B1D56F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Tracker'!$F$44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BB-4C63-89B8-170E7936E1E8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Tracker'!$F$45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BB-4C63-89B8-170E7936E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Tracker'!$BL$44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E-4617-9390-24E1C9C17E36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Tracker'!$BL$45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FE-4617-9390-24E1C9C17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Tracker'!$BN$44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5-4989-84B5-17C6E3E3DFE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Tracker'!$BN$45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5-4989-84B5-17C6E3E3D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982619501330025E-3"/>
          <c:y val="5.674854039535069E-2"/>
          <c:w val="0.99801714073270198"/>
          <c:h val="0.88650323218879301"/>
        </c:manualLayout>
      </c:layout>
      <c:lineChart>
        <c:grouping val="standard"/>
        <c:varyColors val="0"/>
        <c:ser>
          <c:idx val="0"/>
          <c:order val="0"/>
          <c:spPr>
            <a:ln w="22225" cap="rnd">
              <a:solidFill>
                <a:srgbClr val="3BE8B0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'Graph Helper Data'!$A$2:$AE$2</c:f>
              <c:numCache>
                <c:formatCode>General</c:formatCode>
                <c:ptCount val="31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F9F-4018-A469-8BBE0BB95C3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533669615"/>
        <c:axId val="1533671535"/>
      </c:lineChart>
      <c:catAx>
        <c:axId val="1533669615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ajorTickMark val="none"/>
        <c:minorTickMark val="none"/>
        <c:tickLblPos val="nextTo"/>
        <c:crossAx val="1533671535"/>
        <c:crosses val="autoZero"/>
        <c:auto val="1"/>
        <c:lblAlgn val="ctr"/>
        <c:lblOffset val="100"/>
        <c:noMultiLvlLbl val="0"/>
      </c:catAx>
      <c:valAx>
        <c:axId val="153367153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crossAx val="1533669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707481019391653E-2"/>
          <c:y val="3.5847337652806101E-2"/>
          <c:w val="0.94089656172929059"/>
          <c:h val="0.94412789068442338"/>
        </c:manualLayout>
      </c:layou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FF646B">
                  <a:alpha val="99000"/>
                </a:srgbClr>
              </a:solidFill>
              <a:ln w="412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BA2-476E-8853-A409507EB947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BA2-476E-8853-A409507EB947}"/>
              </c:ext>
            </c:extLst>
          </c:dPt>
          <c:val>
            <c:numRef>
              <c:f>'Monthly Habit Tracker'!$B$49:$B$50</c:f>
              <c:numCache>
                <c:formatCode>0.0%</c:formatCode>
                <c:ptCount val="2"/>
                <c:pt idx="0">
                  <c:v>0.61904761904761907</c:v>
                </c:pt>
                <c:pt idx="1">
                  <c:v>0.38095238095238093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A2-476E-8853-A409507EB9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707481019391653E-2"/>
          <c:y val="3.5847337652806101E-2"/>
          <c:w val="0.94089656172929059"/>
          <c:h val="0.94412789068442338"/>
        </c:manualLayout>
      </c:layou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19AFD0">
                  <a:alpha val="99000"/>
                </a:srgbClr>
              </a:solidFill>
              <a:ln w="412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908-4EA8-8FAA-2C16590509E8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908-4EA8-8FAA-2C16590509E8}"/>
              </c:ext>
            </c:extLst>
          </c:dPt>
          <c:val>
            <c:numRef>
              <c:f>'Monthly Habit Tracker'!$F$49:$F$50</c:f>
              <c:numCache>
                <c:formatCode>0.0%</c:formatCode>
                <c:ptCount val="2"/>
                <c:pt idx="0">
                  <c:v>0.87229437229437223</c:v>
                </c:pt>
                <c:pt idx="1">
                  <c:v>0.12770562770562777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08-4EA8-8FAA-2C1659050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707481019391653E-2"/>
          <c:y val="3.5847337652806101E-2"/>
          <c:w val="0.94089656172929059"/>
          <c:h val="0.94412789068442338"/>
        </c:manualLayout>
      </c:layout>
      <c:doughnut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FFB901">
                  <a:alpha val="99000"/>
                </a:srgbClr>
              </a:solidFill>
              <a:ln w="412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A64-440B-93DF-CF513E664748}"/>
              </c:ext>
            </c:extLst>
          </c:dPt>
          <c:dPt>
            <c:idx val="1"/>
            <c:bubble3D val="0"/>
            <c:spPr>
              <a:solidFill>
                <a:schemeClr val="bg1">
                  <a:lumMod val="95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A64-440B-93DF-CF513E664748}"/>
              </c:ext>
            </c:extLst>
          </c:dPt>
          <c:val>
            <c:numRef>
              <c:f>'Monthly Habit Tracker'!$AB$49:$AB$50</c:f>
              <c:numCache>
                <c:formatCode>0.0%</c:formatCode>
                <c:ptCount val="2"/>
                <c:pt idx="0">
                  <c:v>0.73809523809523814</c:v>
                </c:pt>
                <c:pt idx="1">
                  <c:v>0.26190476190476186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64-440B-93DF-CF513E6647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042157773756735E-5"/>
          <c:y val="5.6748383905603494E-2"/>
          <c:w val="0.99373477771800267"/>
          <c:h val="0.88650323218879301"/>
        </c:manualLayout>
      </c:layout>
      <c:lineChart>
        <c:grouping val="standard"/>
        <c:varyColors val="0"/>
        <c:ser>
          <c:idx val="0"/>
          <c:order val="0"/>
          <c:spPr>
            <a:ln w="22225" cap="rnd">
              <a:solidFill>
                <a:srgbClr val="3BE8B0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Bahnschrift" panose="020B0502040204020203" pitchFamily="34" charset="0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50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'Graph Helper Data'!$A$2:$AE$2</c:f>
              <c:numCache>
                <c:formatCode>General</c:formatCode>
                <c:ptCount val="31"/>
                <c:pt idx="0">
                  <c:v>4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5</c:v>
                </c:pt>
                <c:pt idx="8">
                  <c:v>3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3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A4-4382-8DF4-D46E791D575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533669615"/>
        <c:axId val="1533671535"/>
      </c:lineChart>
      <c:catAx>
        <c:axId val="1533669615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majorTickMark val="none"/>
        <c:minorTickMark val="none"/>
        <c:tickLblPos val="nextTo"/>
        <c:crossAx val="1533671535"/>
        <c:crosses val="autoZero"/>
        <c:auto val="1"/>
        <c:lblAlgn val="ctr"/>
        <c:lblOffset val="100"/>
        <c:noMultiLvlLbl val="0"/>
      </c:catAx>
      <c:valAx>
        <c:axId val="1533671535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high"/>
        <c:crossAx val="15336696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Tracker'!$L$44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9-4AD4-8B94-FC45642D8EA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Tracker'!$L$45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09-4AD4-8B94-FC45642D8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Tracker'!$N$44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AB-460C-A14B-CF3DEB21E238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Tracker'!$N$45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AB-460C-A14B-CF3DEB21E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Tracker'!$P$44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40-4CB8-ABD0-80A8A4223152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1040-4CB8-ABD0-80A8A4223152}"/>
              </c:ext>
            </c:extLst>
          </c:dPt>
          <c:val>
            <c:numRef>
              <c:f>'Monthly Habit Tracker'!$P$45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40-4CB8-ABD0-80A8A4223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Tracker'!$R$44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71-48E2-96B3-B6D9921AD4E8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Tracker'!$R$45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71-48E2-96B3-B6D9921AD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Tracker'!$T$44</c:f>
              <c:numCache>
                <c:formatCode>General</c:formatCode>
                <c:ptCount val="1"/>
                <c:pt idx="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DD-4385-99CE-D2FB694BCF09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Tracker'!$T$45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DD-4385-99CE-D2FB694BC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083969465648856E-2"/>
          <c:y val="6.006006006006006E-3"/>
          <c:w val="0.97455470737913485"/>
          <c:h val="0.99399399399399402"/>
        </c:manualLayout>
      </c:layout>
      <c:barChart>
        <c:barDir val="col"/>
        <c:grouping val="percentStacked"/>
        <c:varyColors val="0"/>
        <c:ser>
          <c:idx val="0"/>
          <c:order val="0"/>
          <c:spPr>
            <a:solidFill>
              <a:srgbClr val="3BE8B0"/>
            </a:solidFill>
            <a:ln>
              <a:noFill/>
            </a:ln>
            <a:effectLst/>
          </c:spPr>
          <c:invertIfNegative val="0"/>
          <c:val>
            <c:numRef>
              <c:f>'Monthly Habit Tracker'!$V$44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DA-4BB8-98C6-EA4EC6AF4B17}"/>
            </c:ext>
          </c:extLst>
        </c:ser>
        <c:ser>
          <c:idx val="1"/>
          <c:order val="1"/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'Monthly Habit Tracker'!$V$45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DA-4BB8-98C6-EA4EC6AF4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2"/>
        <c:overlap val="100"/>
        <c:axId val="996709695"/>
        <c:axId val="996697695"/>
      </c:barChart>
      <c:catAx>
        <c:axId val="9967096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96697695"/>
        <c:crosses val="autoZero"/>
        <c:auto val="1"/>
        <c:lblAlgn val="ctr"/>
        <c:lblOffset val="100"/>
        <c:noMultiLvlLbl val="0"/>
      </c:catAx>
      <c:valAx>
        <c:axId val="996697695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996709695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8" Type="http://schemas.openxmlformats.org/officeDocument/2006/relationships/chart" Target="../charts/chart8.xml"/><Relationship Id="rId3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templatela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7435</xdr:colOff>
      <xdr:row>42</xdr:row>
      <xdr:rowOff>55245</xdr:rowOff>
    </xdr:from>
    <xdr:to>
      <xdr:col>5</xdr:col>
      <xdr:colOff>163551</xdr:colOff>
      <xdr:row>42</xdr:row>
      <xdr:rowOff>415290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CEB9393-0EB9-99E6-3521-F84466624A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7435</xdr:colOff>
      <xdr:row>42</xdr:row>
      <xdr:rowOff>55245</xdr:rowOff>
    </xdr:from>
    <xdr:to>
      <xdr:col>7</xdr:col>
      <xdr:colOff>163551</xdr:colOff>
      <xdr:row>42</xdr:row>
      <xdr:rowOff>415290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EEA2C92-3DD4-4AD8-A7BB-CAE8501C7C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7435</xdr:colOff>
      <xdr:row>42</xdr:row>
      <xdr:rowOff>55245</xdr:rowOff>
    </xdr:from>
    <xdr:to>
      <xdr:col>9</xdr:col>
      <xdr:colOff>163551</xdr:colOff>
      <xdr:row>42</xdr:row>
      <xdr:rowOff>415290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C2983F2-526F-41E1-8AF1-9612E8A272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7435</xdr:colOff>
      <xdr:row>42</xdr:row>
      <xdr:rowOff>55245</xdr:rowOff>
    </xdr:from>
    <xdr:to>
      <xdr:col>11</xdr:col>
      <xdr:colOff>163551</xdr:colOff>
      <xdr:row>42</xdr:row>
      <xdr:rowOff>415290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EA7F693-0383-41B9-B0B2-35F789A0C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7435</xdr:colOff>
      <xdr:row>42</xdr:row>
      <xdr:rowOff>55245</xdr:rowOff>
    </xdr:from>
    <xdr:to>
      <xdr:col>13</xdr:col>
      <xdr:colOff>163551</xdr:colOff>
      <xdr:row>42</xdr:row>
      <xdr:rowOff>415290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5484351-152C-4CB4-9CE9-FE890695FF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7435</xdr:colOff>
      <xdr:row>42</xdr:row>
      <xdr:rowOff>55245</xdr:rowOff>
    </xdr:from>
    <xdr:to>
      <xdr:col>15</xdr:col>
      <xdr:colOff>163551</xdr:colOff>
      <xdr:row>42</xdr:row>
      <xdr:rowOff>415290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476B069-8B19-4540-B355-3D9FA5D34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7435</xdr:colOff>
      <xdr:row>42</xdr:row>
      <xdr:rowOff>55245</xdr:rowOff>
    </xdr:from>
    <xdr:to>
      <xdr:col>17</xdr:col>
      <xdr:colOff>163551</xdr:colOff>
      <xdr:row>42</xdr:row>
      <xdr:rowOff>415290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53DE322-E2DF-4399-8561-7D164C877D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7435</xdr:colOff>
      <xdr:row>42</xdr:row>
      <xdr:rowOff>55245</xdr:rowOff>
    </xdr:from>
    <xdr:to>
      <xdr:col>19</xdr:col>
      <xdr:colOff>163551</xdr:colOff>
      <xdr:row>42</xdr:row>
      <xdr:rowOff>415290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A524E18B-5A83-45DF-A87F-4B5FBC7DE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7435</xdr:colOff>
      <xdr:row>42</xdr:row>
      <xdr:rowOff>55245</xdr:rowOff>
    </xdr:from>
    <xdr:to>
      <xdr:col>21</xdr:col>
      <xdr:colOff>163551</xdr:colOff>
      <xdr:row>42</xdr:row>
      <xdr:rowOff>415290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CA665FEB-A0DD-486D-9B85-6749A81E0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7435</xdr:colOff>
      <xdr:row>42</xdr:row>
      <xdr:rowOff>55245</xdr:rowOff>
    </xdr:from>
    <xdr:to>
      <xdr:col>23</xdr:col>
      <xdr:colOff>163551</xdr:colOff>
      <xdr:row>42</xdr:row>
      <xdr:rowOff>415290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DEE2E32-3292-4779-9E80-CD72CF289D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25</xdr:col>
      <xdr:colOff>7435</xdr:colOff>
      <xdr:row>42</xdr:row>
      <xdr:rowOff>55245</xdr:rowOff>
    </xdr:from>
    <xdr:to>
      <xdr:col>25</xdr:col>
      <xdr:colOff>163551</xdr:colOff>
      <xdr:row>42</xdr:row>
      <xdr:rowOff>415290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2190A8C7-D87B-434A-BE46-BADB5B2857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27</xdr:col>
      <xdr:colOff>7435</xdr:colOff>
      <xdr:row>42</xdr:row>
      <xdr:rowOff>55245</xdr:rowOff>
    </xdr:from>
    <xdr:to>
      <xdr:col>27</xdr:col>
      <xdr:colOff>163551</xdr:colOff>
      <xdr:row>42</xdr:row>
      <xdr:rowOff>415290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4BB809D9-4E3A-4217-B068-CAA917503C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29</xdr:col>
      <xdr:colOff>7435</xdr:colOff>
      <xdr:row>42</xdr:row>
      <xdr:rowOff>55245</xdr:rowOff>
    </xdr:from>
    <xdr:to>
      <xdr:col>29</xdr:col>
      <xdr:colOff>163551</xdr:colOff>
      <xdr:row>42</xdr:row>
      <xdr:rowOff>415290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85C08D07-64A6-43AE-A7EE-A7F8C79457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31</xdr:col>
      <xdr:colOff>7435</xdr:colOff>
      <xdr:row>42</xdr:row>
      <xdr:rowOff>55245</xdr:rowOff>
    </xdr:from>
    <xdr:to>
      <xdr:col>31</xdr:col>
      <xdr:colOff>163551</xdr:colOff>
      <xdr:row>42</xdr:row>
      <xdr:rowOff>415290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7962FAC6-B90A-44E8-8DD3-739ADCB856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33</xdr:col>
      <xdr:colOff>7435</xdr:colOff>
      <xdr:row>42</xdr:row>
      <xdr:rowOff>55245</xdr:rowOff>
    </xdr:from>
    <xdr:to>
      <xdr:col>33</xdr:col>
      <xdr:colOff>163551</xdr:colOff>
      <xdr:row>42</xdr:row>
      <xdr:rowOff>415290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448FCE28-EB10-4E45-B075-8AB2D020FA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35</xdr:col>
      <xdr:colOff>7435</xdr:colOff>
      <xdr:row>42</xdr:row>
      <xdr:rowOff>55245</xdr:rowOff>
    </xdr:from>
    <xdr:to>
      <xdr:col>35</xdr:col>
      <xdr:colOff>163551</xdr:colOff>
      <xdr:row>42</xdr:row>
      <xdr:rowOff>415290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DC8725-9029-4DA1-B0E1-CBB836D75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37</xdr:col>
      <xdr:colOff>7435</xdr:colOff>
      <xdr:row>42</xdr:row>
      <xdr:rowOff>55245</xdr:rowOff>
    </xdr:from>
    <xdr:to>
      <xdr:col>37</xdr:col>
      <xdr:colOff>163551</xdr:colOff>
      <xdr:row>42</xdr:row>
      <xdr:rowOff>415290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535D676A-0FB0-41CD-9E9F-A4BC71AF4E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39</xdr:col>
      <xdr:colOff>7435</xdr:colOff>
      <xdr:row>42</xdr:row>
      <xdr:rowOff>55245</xdr:rowOff>
    </xdr:from>
    <xdr:to>
      <xdr:col>39</xdr:col>
      <xdr:colOff>163551</xdr:colOff>
      <xdr:row>42</xdr:row>
      <xdr:rowOff>415290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4D8C984E-E9A4-4621-9305-89D2A032C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41</xdr:col>
      <xdr:colOff>7435</xdr:colOff>
      <xdr:row>42</xdr:row>
      <xdr:rowOff>55245</xdr:rowOff>
    </xdr:from>
    <xdr:to>
      <xdr:col>41</xdr:col>
      <xdr:colOff>163551</xdr:colOff>
      <xdr:row>42</xdr:row>
      <xdr:rowOff>415290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34E00833-F1D8-4530-A6C5-92809FB46A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43</xdr:col>
      <xdr:colOff>7435</xdr:colOff>
      <xdr:row>42</xdr:row>
      <xdr:rowOff>55245</xdr:rowOff>
    </xdr:from>
    <xdr:to>
      <xdr:col>43</xdr:col>
      <xdr:colOff>163551</xdr:colOff>
      <xdr:row>42</xdr:row>
      <xdr:rowOff>415290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A24E96F0-E5FF-4838-827A-01FC966AF8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45</xdr:col>
      <xdr:colOff>7435</xdr:colOff>
      <xdr:row>42</xdr:row>
      <xdr:rowOff>55245</xdr:rowOff>
    </xdr:from>
    <xdr:to>
      <xdr:col>45</xdr:col>
      <xdr:colOff>163551</xdr:colOff>
      <xdr:row>42</xdr:row>
      <xdr:rowOff>415290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B3609D78-895F-45A9-AEF5-E3061402C9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47</xdr:col>
      <xdr:colOff>7435</xdr:colOff>
      <xdr:row>42</xdr:row>
      <xdr:rowOff>55245</xdr:rowOff>
    </xdr:from>
    <xdr:to>
      <xdr:col>47</xdr:col>
      <xdr:colOff>163551</xdr:colOff>
      <xdr:row>42</xdr:row>
      <xdr:rowOff>415290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5C517350-057F-477B-855D-973D553F1C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49</xdr:col>
      <xdr:colOff>7435</xdr:colOff>
      <xdr:row>42</xdr:row>
      <xdr:rowOff>55245</xdr:rowOff>
    </xdr:from>
    <xdr:to>
      <xdr:col>49</xdr:col>
      <xdr:colOff>163551</xdr:colOff>
      <xdr:row>42</xdr:row>
      <xdr:rowOff>415290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AD66EF9E-53F6-4D5D-A90D-FE791D8477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51</xdr:col>
      <xdr:colOff>7435</xdr:colOff>
      <xdr:row>42</xdr:row>
      <xdr:rowOff>55245</xdr:rowOff>
    </xdr:from>
    <xdr:to>
      <xdr:col>51</xdr:col>
      <xdr:colOff>163551</xdr:colOff>
      <xdr:row>42</xdr:row>
      <xdr:rowOff>415290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753DA68D-C9FA-45D6-B665-F938AF4E94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51</xdr:col>
      <xdr:colOff>7435</xdr:colOff>
      <xdr:row>42</xdr:row>
      <xdr:rowOff>55245</xdr:rowOff>
    </xdr:from>
    <xdr:to>
      <xdr:col>51</xdr:col>
      <xdr:colOff>163551</xdr:colOff>
      <xdr:row>42</xdr:row>
      <xdr:rowOff>415290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66CCD565-1A3C-4B73-8999-F019218D90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53</xdr:col>
      <xdr:colOff>7435</xdr:colOff>
      <xdr:row>42</xdr:row>
      <xdr:rowOff>55245</xdr:rowOff>
    </xdr:from>
    <xdr:to>
      <xdr:col>53</xdr:col>
      <xdr:colOff>163551</xdr:colOff>
      <xdr:row>42</xdr:row>
      <xdr:rowOff>415290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9B072BE5-A4E8-4824-BB3E-BC38C0FAB4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55</xdr:col>
      <xdr:colOff>7435</xdr:colOff>
      <xdr:row>42</xdr:row>
      <xdr:rowOff>55245</xdr:rowOff>
    </xdr:from>
    <xdr:to>
      <xdr:col>55</xdr:col>
      <xdr:colOff>163551</xdr:colOff>
      <xdr:row>42</xdr:row>
      <xdr:rowOff>415290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8CBEF615-2CFA-4108-B3EA-8B6C255EE4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57</xdr:col>
      <xdr:colOff>7435</xdr:colOff>
      <xdr:row>42</xdr:row>
      <xdr:rowOff>55245</xdr:rowOff>
    </xdr:from>
    <xdr:to>
      <xdr:col>57</xdr:col>
      <xdr:colOff>163551</xdr:colOff>
      <xdr:row>42</xdr:row>
      <xdr:rowOff>415290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396C1AB1-3C8B-4A79-8978-8DBA0FC24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59</xdr:col>
      <xdr:colOff>7435</xdr:colOff>
      <xdr:row>42</xdr:row>
      <xdr:rowOff>55245</xdr:rowOff>
    </xdr:from>
    <xdr:to>
      <xdr:col>59</xdr:col>
      <xdr:colOff>163551</xdr:colOff>
      <xdr:row>42</xdr:row>
      <xdr:rowOff>415290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42918670-7F00-4704-BC8A-2206A26186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61</xdr:col>
      <xdr:colOff>7435</xdr:colOff>
      <xdr:row>42</xdr:row>
      <xdr:rowOff>55245</xdr:rowOff>
    </xdr:from>
    <xdr:to>
      <xdr:col>61</xdr:col>
      <xdr:colOff>163551</xdr:colOff>
      <xdr:row>42</xdr:row>
      <xdr:rowOff>415290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21E6B314-46D1-49CB-A09C-E2BFDEB653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63</xdr:col>
      <xdr:colOff>7435</xdr:colOff>
      <xdr:row>42</xdr:row>
      <xdr:rowOff>55245</xdr:rowOff>
    </xdr:from>
    <xdr:to>
      <xdr:col>63</xdr:col>
      <xdr:colOff>163551</xdr:colOff>
      <xdr:row>42</xdr:row>
      <xdr:rowOff>415290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A332A050-6E2E-4A75-9BDC-47A96C257B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63</xdr:col>
      <xdr:colOff>7435</xdr:colOff>
      <xdr:row>42</xdr:row>
      <xdr:rowOff>55245</xdr:rowOff>
    </xdr:from>
    <xdr:to>
      <xdr:col>63</xdr:col>
      <xdr:colOff>163551</xdr:colOff>
      <xdr:row>42</xdr:row>
      <xdr:rowOff>415290</xdr:rowOff>
    </xdr:to>
    <xdr:graphicFrame macro="">
      <xdr:nvGraphicFramePr>
        <xdr:cNvPr id="35" name="Chart 34">
          <a:extLst>
            <a:ext uri="{FF2B5EF4-FFF2-40B4-BE49-F238E27FC236}">
              <a16:creationId xmlns:a16="http://schemas.microsoft.com/office/drawing/2014/main" id="{6641A95B-D8A6-4F78-9B4C-DE71D21947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65</xdr:col>
      <xdr:colOff>7435</xdr:colOff>
      <xdr:row>42</xdr:row>
      <xdr:rowOff>55245</xdr:rowOff>
    </xdr:from>
    <xdr:to>
      <xdr:col>65</xdr:col>
      <xdr:colOff>163551</xdr:colOff>
      <xdr:row>42</xdr:row>
      <xdr:rowOff>415290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E19E98E6-DF61-42DB-802A-A8EA3DF859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4</xdr:col>
      <xdr:colOff>42067</xdr:colOff>
      <xdr:row>1</xdr:row>
      <xdr:rowOff>136542</xdr:rowOff>
    </xdr:from>
    <xdr:to>
      <xdr:col>66</xdr:col>
      <xdr:colOff>53788</xdr:colOff>
      <xdr:row>8</xdr:row>
      <xdr:rowOff>17930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F1488643-7E24-4ADE-8567-A8DE3DA99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491138</xdr:colOff>
      <xdr:row>46</xdr:row>
      <xdr:rowOff>26763</xdr:rowOff>
    </xdr:from>
    <xdr:to>
      <xdr:col>7</xdr:col>
      <xdr:colOff>80683</xdr:colOff>
      <xdr:row>53</xdr:row>
      <xdr:rowOff>66716</xdr:rowOff>
    </xdr:to>
    <xdr:grpSp>
      <xdr:nvGrpSpPr>
        <xdr:cNvPr id="62" name="Group 61">
          <a:extLst>
            <a:ext uri="{FF2B5EF4-FFF2-40B4-BE49-F238E27FC236}">
              <a16:creationId xmlns:a16="http://schemas.microsoft.com/office/drawing/2014/main" id="{E665F975-555E-CCBA-686B-D9CA0335EA01}"/>
            </a:ext>
          </a:extLst>
        </xdr:cNvPr>
        <xdr:cNvGrpSpPr/>
      </xdr:nvGrpSpPr>
      <xdr:grpSpPr>
        <a:xfrm>
          <a:off x="709083" y="6153437"/>
          <a:ext cx="1551049" cy="1057029"/>
          <a:chOff x="197223" y="6108481"/>
          <a:chExt cx="1622612" cy="1044000"/>
        </a:xfrm>
      </xdr:grpSpPr>
      <xdr:graphicFrame macro="">
        <xdr:nvGraphicFramePr>
          <xdr:cNvPr id="38" name="Chart 37">
            <a:extLst>
              <a:ext uri="{FF2B5EF4-FFF2-40B4-BE49-F238E27FC236}">
                <a16:creationId xmlns:a16="http://schemas.microsoft.com/office/drawing/2014/main" id="{8E6CC88A-713F-C454-0CEF-5E20100C91F4}"/>
              </a:ext>
            </a:extLst>
          </xdr:cNvPr>
          <xdr:cNvGraphicFramePr/>
        </xdr:nvGraphicFramePr>
        <xdr:xfrm>
          <a:off x="197223" y="6108481"/>
          <a:ext cx="1044000" cy="104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5"/>
          </a:graphicData>
        </a:graphic>
      </xdr:graphicFrame>
      <xdr:sp macro="" textlink="$B$49">
        <xdr:nvSpPr>
          <xdr:cNvPr id="39" name="TextBox 38">
            <a:extLst>
              <a:ext uri="{FF2B5EF4-FFF2-40B4-BE49-F238E27FC236}">
                <a16:creationId xmlns:a16="http://schemas.microsoft.com/office/drawing/2014/main" id="{8E7C5105-FC88-75C1-B39D-C8338C5B7784}"/>
              </a:ext>
            </a:extLst>
          </xdr:cNvPr>
          <xdr:cNvSpPr txBox="1"/>
        </xdr:nvSpPr>
        <xdr:spPr>
          <a:xfrm>
            <a:off x="430402" y="6492317"/>
            <a:ext cx="600538" cy="27603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 anchorCtr="0">
            <a:noAutofit/>
          </a:bodyPr>
          <a:lstStyle/>
          <a:p>
            <a:pPr algn="ctr"/>
            <a:fld id="{DB19F77D-A1E2-4D63-B5E9-DC5F7DEB6528}" type="TxLink">
              <a:rPr lang="en-US" sz="1050" b="1" i="0" u="none" strike="noStrike">
                <a:solidFill>
                  <a:srgbClr val="FF646B"/>
                </a:solidFill>
                <a:latin typeface="Bahnschrift"/>
              </a:rPr>
              <a:pPr algn="ctr"/>
              <a:t>61,9%</a:t>
            </a:fld>
            <a:endParaRPr lang="en-US" sz="1400" b="1"/>
          </a:p>
        </xdr:txBody>
      </xdr:sp>
      <xdr:sp macro="" textlink="">
        <xdr:nvSpPr>
          <xdr:cNvPr id="40" name="TextBox 39">
            <a:extLst>
              <a:ext uri="{FF2B5EF4-FFF2-40B4-BE49-F238E27FC236}">
                <a16:creationId xmlns:a16="http://schemas.microsoft.com/office/drawing/2014/main" id="{4AB82F50-4372-3A1B-C576-A283FD7724DA}"/>
              </a:ext>
            </a:extLst>
          </xdr:cNvPr>
          <xdr:cNvSpPr txBox="1"/>
        </xdr:nvSpPr>
        <xdr:spPr>
          <a:xfrm rot="16200000">
            <a:off x="1147155" y="6343952"/>
            <a:ext cx="759268" cy="58609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en-US" sz="1000" b="1">
                <a:solidFill>
                  <a:srgbClr val="FF646B"/>
                </a:solidFill>
                <a:latin typeface="Bahnschrift" panose="020B0502040204020203" pitchFamily="34" charset="0"/>
              </a:rPr>
              <a:t>MONTHLY</a:t>
            </a:r>
            <a:endParaRPr lang="en-US" sz="1000" b="1" baseline="0">
              <a:solidFill>
                <a:srgbClr val="FF646B"/>
              </a:solidFill>
              <a:latin typeface="Bahnschrift" panose="020B0502040204020203" pitchFamily="34" charset="0"/>
            </a:endParaRPr>
          </a:p>
          <a:p>
            <a:pPr algn="ctr"/>
            <a:r>
              <a:rPr lang="en-US" sz="1000" b="1" baseline="0">
                <a:solidFill>
                  <a:srgbClr val="FF646B"/>
                </a:solidFill>
                <a:latin typeface="Bahnschrift" panose="020B0502040204020203" pitchFamily="34" charset="0"/>
              </a:rPr>
              <a:t>PROGRESS</a:t>
            </a:r>
            <a:endParaRPr lang="en-US" sz="1000" b="1">
              <a:solidFill>
                <a:srgbClr val="FF646B"/>
              </a:solidFill>
              <a:latin typeface="Bahnschrift" panose="020B0502040204020203" pitchFamily="34" charset="0"/>
            </a:endParaRPr>
          </a:p>
        </xdr:txBody>
      </xdr:sp>
    </xdr:grpSp>
    <xdr:clientData/>
  </xdr:twoCellAnchor>
  <xdr:twoCellAnchor>
    <xdr:from>
      <xdr:col>15</xdr:col>
      <xdr:colOff>45139</xdr:colOff>
      <xdr:row>46</xdr:row>
      <xdr:rowOff>26763</xdr:rowOff>
    </xdr:from>
    <xdr:to>
      <xdr:col>30</xdr:col>
      <xdr:colOff>39453</xdr:colOff>
      <xdr:row>53</xdr:row>
      <xdr:rowOff>66716</xdr:rowOff>
    </xdr:to>
    <xdr:grpSp>
      <xdr:nvGrpSpPr>
        <xdr:cNvPr id="67" name="Group 66">
          <a:extLst>
            <a:ext uri="{FF2B5EF4-FFF2-40B4-BE49-F238E27FC236}">
              <a16:creationId xmlns:a16="http://schemas.microsoft.com/office/drawing/2014/main" id="{94AB9747-CD01-CDE9-98BF-85BE2E5AF5D9}"/>
            </a:ext>
          </a:extLst>
        </xdr:cNvPr>
        <xdr:cNvGrpSpPr/>
      </xdr:nvGrpSpPr>
      <xdr:grpSpPr>
        <a:xfrm>
          <a:off x="3096368" y="6153437"/>
          <a:ext cx="1689441" cy="1057029"/>
          <a:chOff x="3230299" y="6130383"/>
          <a:chExt cx="1716434" cy="1053413"/>
        </a:xfrm>
      </xdr:grpSpPr>
      <xdr:graphicFrame macro="">
        <xdr:nvGraphicFramePr>
          <xdr:cNvPr id="43" name="Chart 42">
            <a:extLst>
              <a:ext uri="{FF2B5EF4-FFF2-40B4-BE49-F238E27FC236}">
                <a16:creationId xmlns:a16="http://schemas.microsoft.com/office/drawing/2014/main" id="{4F5C6FBF-4D28-C47F-D486-BE5583C1AE58}"/>
              </a:ext>
            </a:extLst>
          </xdr:cNvPr>
          <xdr:cNvGraphicFramePr/>
        </xdr:nvGraphicFramePr>
        <xdr:xfrm>
          <a:off x="3230299" y="6130383"/>
          <a:ext cx="1034359" cy="10534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6"/>
          </a:graphicData>
        </a:graphic>
      </xdr:graphicFrame>
      <xdr:sp macro="" textlink="$F$49">
        <xdr:nvSpPr>
          <xdr:cNvPr id="44" name="TextBox 43">
            <a:extLst>
              <a:ext uri="{FF2B5EF4-FFF2-40B4-BE49-F238E27FC236}">
                <a16:creationId xmlns:a16="http://schemas.microsoft.com/office/drawing/2014/main" id="{5C227456-C20C-07E2-59A0-9CAA6435F3D3}"/>
              </a:ext>
            </a:extLst>
          </xdr:cNvPr>
          <xdr:cNvSpPr txBox="1"/>
        </xdr:nvSpPr>
        <xdr:spPr>
          <a:xfrm>
            <a:off x="3410895" y="6535324"/>
            <a:ext cx="669173" cy="26944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 anchorCtr="0">
            <a:noAutofit/>
          </a:bodyPr>
          <a:lstStyle/>
          <a:p>
            <a:pPr algn="ctr"/>
            <a:fld id="{DDA4D47D-411B-4FCB-B0ED-23C7781FF613}" type="TxLink">
              <a:rPr lang="en-US" sz="1050" b="1" i="0" u="none" strike="noStrike">
                <a:solidFill>
                  <a:srgbClr val="19AFD0"/>
                </a:solidFill>
                <a:latin typeface="Bahnschrift"/>
              </a:rPr>
              <a:pPr algn="ctr"/>
              <a:t>87,2%</a:t>
            </a:fld>
            <a:endParaRPr lang="en-US" sz="1400" b="1">
              <a:solidFill>
                <a:srgbClr val="19AFD0"/>
              </a:solidFill>
            </a:endParaRPr>
          </a:p>
        </xdr:txBody>
      </xdr:sp>
      <xdr:grpSp>
        <xdr:nvGrpSpPr>
          <xdr:cNvPr id="66" name="Group 65">
            <a:extLst>
              <a:ext uri="{FF2B5EF4-FFF2-40B4-BE49-F238E27FC236}">
                <a16:creationId xmlns:a16="http://schemas.microsoft.com/office/drawing/2014/main" id="{002C6F94-C5B3-F54B-06B7-73514D3EC436}"/>
              </a:ext>
            </a:extLst>
          </xdr:cNvPr>
          <xdr:cNvGrpSpPr/>
        </xdr:nvGrpSpPr>
        <xdr:grpSpPr>
          <a:xfrm>
            <a:off x="4376922" y="6261807"/>
            <a:ext cx="569811" cy="813250"/>
            <a:chOff x="4376922" y="6261807"/>
            <a:chExt cx="569811" cy="813250"/>
          </a:xfrm>
        </xdr:grpSpPr>
        <xdr:sp macro="" textlink="">
          <xdr:nvSpPr>
            <xdr:cNvPr id="45" name="TextBox 44">
              <a:extLst>
                <a:ext uri="{FF2B5EF4-FFF2-40B4-BE49-F238E27FC236}">
                  <a16:creationId xmlns:a16="http://schemas.microsoft.com/office/drawing/2014/main" id="{665FB05A-EC81-3248-8EFF-7386E0CEFF34}"/>
                </a:ext>
              </a:extLst>
            </xdr:cNvPr>
            <xdr:cNvSpPr txBox="1"/>
          </xdr:nvSpPr>
          <xdr:spPr>
            <a:xfrm rot="16200000">
              <a:off x="4304919" y="6433243"/>
              <a:ext cx="813250" cy="4703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en-US" sz="1000" b="1" baseline="0">
                  <a:solidFill>
                    <a:srgbClr val="19AFD0"/>
                  </a:solidFill>
                  <a:latin typeface="Bahnschrift" panose="020B0502040204020203" pitchFamily="34" charset="0"/>
                </a:rPr>
                <a:t>PROGRESS</a:t>
              </a:r>
            </a:p>
            <a:p>
              <a:pPr algn="ctr"/>
              <a:r>
                <a:rPr lang="en-US" sz="1000" b="1" baseline="0">
                  <a:solidFill>
                    <a:srgbClr val="19AFD0"/>
                  </a:solidFill>
                  <a:latin typeface="Bahnschrift" panose="020B0502040204020203" pitchFamily="34" charset="0"/>
                </a:rPr>
                <a:t>NORMALIZED</a:t>
              </a:r>
            </a:p>
          </xdr:txBody>
        </xdr:sp>
        <xdr:grpSp>
          <xdr:nvGrpSpPr>
            <xdr:cNvPr id="48" name="Group 47">
              <a:extLst>
                <a:ext uri="{FF2B5EF4-FFF2-40B4-BE49-F238E27FC236}">
                  <a16:creationId xmlns:a16="http://schemas.microsoft.com/office/drawing/2014/main" id="{2FE8C5BC-E1A3-5A95-86E2-1F2213BA9846}"/>
                </a:ext>
              </a:extLst>
            </xdr:cNvPr>
            <xdr:cNvGrpSpPr/>
          </xdr:nvGrpSpPr>
          <xdr:grpSpPr>
            <a:xfrm>
              <a:off x="4376922" y="6373956"/>
              <a:ext cx="173132" cy="644682"/>
              <a:chOff x="3176380" y="6553609"/>
              <a:chExt cx="170173" cy="637992"/>
            </a:xfrm>
          </xdr:grpSpPr>
          <xdr:sp macro="" textlink="$L$47">
            <xdr:nvSpPr>
              <xdr:cNvPr id="46" name="TextBox 45">
                <a:extLst>
                  <a:ext uri="{FF2B5EF4-FFF2-40B4-BE49-F238E27FC236}">
                    <a16:creationId xmlns:a16="http://schemas.microsoft.com/office/drawing/2014/main" id="{FB7A7AEB-6AC1-47C3-9D09-615B160B58EB}"/>
                  </a:ext>
                </a:extLst>
              </xdr:cNvPr>
              <xdr:cNvSpPr txBox="1"/>
            </xdr:nvSpPr>
            <xdr:spPr>
              <a:xfrm rot="16200000">
                <a:off x="3131065" y="6976113"/>
                <a:ext cx="260803" cy="17017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36000" tIns="36000" rIns="36000" bIns="36000" rtlCol="0" anchor="ctr">
                <a:noAutofit/>
              </a:bodyPr>
              <a:lstStyle/>
              <a:p>
                <a:pPr algn="r"/>
                <a:fld id="{34F49B5F-05A5-4427-BAC1-C80D66C52C32}" type="TxLink">
                  <a:rPr lang="en-US" sz="1000" b="1" i="0" u="none" strike="noStrike" baseline="0">
                    <a:solidFill>
                      <a:srgbClr val="19AFD0"/>
                    </a:solidFill>
                    <a:latin typeface="Bahnschrift"/>
                  </a:rPr>
                  <a:pPr algn="r"/>
                  <a:t>22</a:t>
                </a:fld>
                <a:endParaRPr lang="en-US" sz="1000" b="1" baseline="0">
                  <a:solidFill>
                    <a:srgbClr val="19AFD0"/>
                  </a:solidFill>
                  <a:latin typeface="Bahnschrift" panose="020B0502040204020203" pitchFamily="34" charset="0"/>
                </a:endParaRPr>
              </a:p>
            </xdr:txBody>
          </xdr:sp>
          <xdr:sp macro="" textlink="">
            <xdr:nvSpPr>
              <xdr:cNvPr id="47" name="TextBox 46">
                <a:extLst>
                  <a:ext uri="{FF2B5EF4-FFF2-40B4-BE49-F238E27FC236}">
                    <a16:creationId xmlns:a16="http://schemas.microsoft.com/office/drawing/2014/main" id="{1239CE2A-EECE-4492-8597-8CA1938C2276}"/>
                  </a:ext>
                </a:extLst>
              </xdr:cNvPr>
              <xdr:cNvSpPr txBox="1"/>
            </xdr:nvSpPr>
            <xdr:spPr>
              <a:xfrm rot="16200000">
                <a:off x="3069862" y="6676505"/>
                <a:ext cx="383885" cy="13809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36000" tIns="36000" rIns="36000" bIns="36000" rtlCol="0" anchor="ctr">
                <a:noAutofit/>
              </a:bodyPr>
              <a:lstStyle/>
              <a:p>
                <a:pPr algn="l"/>
                <a:r>
                  <a:rPr lang="en-US" sz="1000" b="1" baseline="0">
                    <a:solidFill>
                      <a:srgbClr val="19AFD0"/>
                    </a:solidFill>
                    <a:latin typeface="Bahnschrift" panose="020B0502040204020203" pitchFamily="34" charset="0"/>
                  </a:rPr>
                  <a:t>DAYS</a:t>
                </a:r>
              </a:p>
            </xdr:txBody>
          </xdr:sp>
        </xdr:grpSp>
      </xdr:grpSp>
    </xdr:grpSp>
    <xdr:clientData/>
  </xdr:twoCellAnchor>
  <xdr:twoCellAnchor>
    <xdr:from>
      <xdr:col>39</xdr:col>
      <xdr:colOff>15445</xdr:colOff>
      <xdr:row>46</xdr:row>
      <xdr:rowOff>31469</xdr:rowOff>
    </xdr:from>
    <xdr:to>
      <xdr:col>54</xdr:col>
      <xdr:colOff>42455</xdr:colOff>
      <xdr:row>53</xdr:row>
      <xdr:rowOff>62009</xdr:rowOff>
    </xdr:to>
    <xdr:grpSp>
      <xdr:nvGrpSpPr>
        <xdr:cNvPr id="65" name="Group 64">
          <a:extLst>
            <a:ext uri="{FF2B5EF4-FFF2-40B4-BE49-F238E27FC236}">
              <a16:creationId xmlns:a16="http://schemas.microsoft.com/office/drawing/2014/main" id="{50F92BBD-6CC7-D863-192F-13B493B0D021}"/>
            </a:ext>
          </a:extLst>
        </xdr:cNvPr>
        <xdr:cNvGrpSpPr/>
      </xdr:nvGrpSpPr>
      <xdr:grpSpPr>
        <a:xfrm>
          <a:off x="5682013" y="6158143"/>
          <a:ext cx="1722137" cy="1047616"/>
          <a:chOff x="5487692" y="6135426"/>
          <a:chExt cx="1751308" cy="1044000"/>
        </a:xfrm>
      </xdr:grpSpPr>
      <xdr:graphicFrame macro="">
        <xdr:nvGraphicFramePr>
          <xdr:cNvPr id="57" name="Chart 56">
            <a:extLst>
              <a:ext uri="{FF2B5EF4-FFF2-40B4-BE49-F238E27FC236}">
                <a16:creationId xmlns:a16="http://schemas.microsoft.com/office/drawing/2014/main" id="{2CCE24A3-9838-D177-E21B-50E22CC1F538}"/>
              </a:ext>
            </a:extLst>
          </xdr:cNvPr>
          <xdr:cNvGraphicFramePr/>
        </xdr:nvGraphicFramePr>
        <xdr:xfrm>
          <a:off x="5487692" y="6135426"/>
          <a:ext cx="1044000" cy="104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7"/>
          </a:graphicData>
        </a:graphic>
      </xdr:graphicFrame>
      <xdr:sp macro="" textlink="">
        <xdr:nvSpPr>
          <xdr:cNvPr id="59" name="TextBox 58">
            <a:extLst>
              <a:ext uri="{FF2B5EF4-FFF2-40B4-BE49-F238E27FC236}">
                <a16:creationId xmlns:a16="http://schemas.microsoft.com/office/drawing/2014/main" id="{737D7C56-4B0A-5091-6C0F-A3AD8728FE86}"/>
              </a:ext>
            </a:extLst>
          </xdr:cNvPr>
          <xdr:cNvSpPr txBox="1"/>
        </xdr:nvSpPr>
        <xdr:spPr>
          <a:xfrm rot="16200000">
            <a:off x="6519654" y="6361357"/>
            <a:ext cx="813007" cy="62568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en-US" sz="1000" b="1" baseline="0">
                <a:solidFill>
                  <a:srgbClr val="FFB901"/>
                </a:solidFill>
                <a:latin typeface="Bahnschrift" panose="020B0502040204020203" pitchFamily="34" charset="0"/>
              </a:rPr>
              <a:t>LAST 3 DAYS</a:t>
            </a:r>
          </a:p>
          <a:p>
            <a:pPr algn="ctr"/>
            <a:r>
              <a:rPr lang="en-US" sz="1000" b="1" baseline="0">
                <a:solidFill>
                  <a:srgbClr val="FFB901"/>
                </a:solidFill>
                <a:latin typeface="Bahnschrift" panose="020B0502040204020203" pitchFamily="34" charset="0"/>
              </a:rPr>
              <a:t>PROGRESS</a:t>
            </a:r>
          </a:p>
          <a:p>
            <a:pPr algn="ctr"/>
            <a:r>
              <a:rPr lang="en-US" sz="1000" b="1" baseline="0">
                <a:solidFill>
                  <a:srgbClr val="FFB901"/>
                </a:solidFill>
                <a:latin typeface="Bahnschrift" panose="020B0502040204020203" pitchFamily="34" charset="0"/>
              </a:rPr>
              <a:t>MOMENTUM</a:t>
            </a:r>
          </a:p>
        </xdr:txBody>
      </xdr:sp>
      <xdr:sp macro="" textlink="$AB$51">
        <xdr:nvSpPr>
          <xdr:cNvPr id="58" name="TextBox 57">
            <a:extLst>
              <a:ext uri="{FF2B5EF4-FFF2-40B4-BE49-F238E27FC236}">
                <a16:creationId xmlns:a16="http://schemas.microsoft.com/office/drawing/2014/main" id="{802D6151-0F7F-85AB-01B3-8485CCE7D3BD}"/>
              </a:ext>
            </a:extLst>
          </xdr:cNvPr>
          <xdr:cNvSpPr txBox="1"/>
        </xdr:nvSpPr>
        <xdr:spPr>
          <a:xfrm>
            <a:off x="5676900" y="6533534"/>
            <a:ext cx="670560" cy="2711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36000" tIns="36000" rIns="36000" bIns="36000" rtlCol="0" anchor="ctr" anchorCtr="0">
            <a:noAutofit/>
          </a:bodyPr>
          <a:lstStyle/>
          <a:p>
            <a:pPr algn="ctr"/>
            <a:fld id="{DC949232-E2DD-489E-AC28-F604B415A1D9}" type="TxLink">
              <a:rPr lang="en-US" sz="1050" b="1" i="0" u="none" strike="noStrike">
                <a:solidFill>
                  <a:srgbClr val="FFB901"/>
                </a:solidFill>
                <a:latin typeface="Bahnschrift"/>
              </a:rPr>
              <a:pPr algn="ctr"/>
              <a:t>73,8%</a:t>
            </a:fld>
            <a:endParaRPr lang="en-US" sz="1050" b="1">
              <a:solidFill>
                <a:srgbClr val="FFB901"/>
              </a:solidFill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174171</xdr:rowOff>
    </xdr:from>
    <xdr:to>
      <xdr:col>31</xdr:col>
      <xdr:colOff>119743</xdr:colOff>
      <xdr:row>11</xdr:row>
      <xdr:rowOff>39550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9A391CC-4330-462C-90FC-7E4763BA7F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14287</xdr:rowOff>
    </xdr:from>
    <xdr:to>
      <xdr:col>1</xdr:col>
      <xdr:colOff>2160027</xdr:colOff>
      <xdr:row>4</xdr:row>
      <xdr:rowOff>104775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BA57FBB-46FF-4ACF-BE90-4EFA9F199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80047"/>
          <a:ext cx="2160027" cy="4562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templatelab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202CF-E0CD-4B50-80E3-F2E8FAD4B2DF}">
  <sheetPr>
    <pageSetUpPr fitToPage="1"/>
  </sheetPr>
  <dimension ref="A1:BS55"/>
  <sheetViews>
    <sheetView tabSelected="1" zoomScale="118" zoomScaleNormal="118" workbookViewId="0">
      <selection activeCell="AV38" sqref="AV38"/>
    </sheetView>
  </sheetViews>
  <sheetFormatPr baseColWidth="10" defaultColWidth="8.85546875" defaultRowHeight="11.25" x14ac:dyDescent="0.25"/>
  <cols>
    <col min="1" max="1" width="3.28515625" style="1" customWidth="1"/>
    <col min="2" max="2" width="9.85546875" style="44" customWidth="1"/>
    <col min="3" max="3" width="9.85546875" style="1" customWidth="1"/>
    <col min="4" max="4" width="5.7109375" style="1" customWidth="1"/>
    <col min="5" max="5" width="0.85546875" style="1" customWidth="1"/>
    <col min="6" max="6" width="2.5703125" style="1" customWidth="1"/>
    <col min="7" max="7" width="0.7109375" style="1" customWidth="1"/>
    <col min="8" max="8" width="2.5703125" style="1" customWidth="1"/>
    <col min="9" max="9" width="0.7109375" style="1" customWidth="1"/>
    <col min="10" max="10" width="2.5703125" style="1" customWidth="1"/>
    <col min="11" max="11" width="0.7109375" style="1" customWidth="1"/>
    <col min="12" max="12" width="2.5703125" style="1" customWidth="1"/>
    <col min="13" max="13" width="0.7109375" style="1" customWidth="1"/>
    <col min="14" max="14" width="2.5703125" style="1" customWidth="1"/>
    <col min="15" max="15" width="0.7109375" style="1" customWidth="1"/>
    <col min="16" max="16" width="2.5703125" style="1" customWidth="1"/>
    <col min="17" max="17" width="0.7109375" style="1" customWidth="1"/>
    <col min="18" max="18" width="2.5703125" style="1" customWidth="1"/>
    <col min="19" max="19" width="0.7109375" style="1" customWidth="1"/>
    <col min="20" max="20" width="2.5703125" style="1" customWidth="1"/>
    <col min="21" max="21" width="0.7109375" style="1" customWidth="1"/>
    <col min="22" max="22" width="2.5703125" style="1" customWidth="1"/>
    <col min="23" max="23" width="0.7109375" style="1" customWidth="1"/>
    <col min="24" max="24" width="2.5703125" style="1" customWidth="1"/>
    <col min="25" max="25" width="0.7109375" style="1" customWidth="1"/>
    <col min="26" max="26" width="2.5703125" style="1" customWidth="1"/>
    <col min="27" max="27" width="0.7109375" style="1" customWidth="1"/>
    <col min="28" max="28" width="2.5703125" style="1" customWidth="1"/>
    <col min="29" max="29" width="0.7109375" style="1" customWidth="1"/>
    <col min="30" max="30" width="2.5703125" style="1" customWidth="1"/>
    <col min="31" max="31" width="0.7109375" style="1" customWidth="1"/>
    <col min="32" max="32" width="2.5703125" style="1" customWidth="1"/>
    <col min="33" max="33" width="0.7109375" style="1" customWidth="1"/>
    <col min="34" max="34" width="2.5703125" style="1" customWidth="1"/>
    <col min="35" max="35" width="0.7109375" style="1" customWidth="1"/>
    <col min="36" max="36" width="2.5703125" style="1" customWidth="1"/>
    <col min="37" max="37" width="0.7109375" style="1" customWidth="1"/>
    <col min="38" max="38" width="2.5703125" style="1" customWidth="1"/>
    <col min="39" max="39" width="0.7109375" style="1" customWidth="1"/>
    <col min="40" max="40" width="2.5703125" style="1" customWidth="1"/>
    <col min="41" max="41" width="0.7109375" style="1" customWidth="1"/>
    <col min="42" max="42" width="2.5703125" style="1" customWidth="1"/>
    <col min="43" max="43" width="0.7109375" style="1" customWidth="1"/>
    <col min="44" max="44" width="2.5703125" style="1" customWidth="1"/>
    <col min="45" max="45" width="0.7109375" style="1" customWidth="1"/>
    <col min="46" max="46" width="2.5703125" style="1" customWidth="1"/>
    <col min="47" max="47" width="0.7109375" style="1" customWidth="1"/>
    <col min="48" max="48" width="2.5703125" style="1" customWidth="1"/>
    <col min="49" max="49" width="0.7109375" style="1" customWidth="1"/>
    <col min="50" max="50" width="2.5703125" style="1" customWidth="1"/>
    <col min="51" max="51" width="0.7109375" style="1" customWidth="1"/>
    <col min="52" max="52" width="2.5703125" style="1" customWidth="1"/>
    <col min="53" max="53" width="0.7109375" style="1" customWidth="1"/>
    <col min="54" max="54" width="2.5703125" style="1" customWidth="1"/>
    <col min="55" max="55" width="0.7109375" style="1" customWidth="1"/>
    <col min="56" max="56" width="2.5703125" style="1" customWidth="1"/>
    <col min="57" max="57" width="0.7109375" style="1" customWidth="1"/>
    <col min="58" max="58" width="2.5703125" style="1" customWidth="1"/>
    <col min="59" max="59" width="0.7109375" style="1" customWidth="1"/>
    <col min="60" max="60" width="2.5703125" style="1" customWidth="1"/>
    <col min="61" max="61" width="0.7109375" style="1" customWidth="1"/>
    <col min="62" max="62" width="2.5703125" style="1" customWidth="1"/>
    <col min="63" max="63" width="0.7109375" style="1" customWidth="1"/>
    <col min="64" max="64" width="2.5703125" style="1" customWidth="1"/>
    <col min="65" max="65" width="0.7109375" style="1" customWidth="1"/>
    <col min="66" max="66" width="2.5703125" style="1" customWidth="1"/>
    <col min="67" max="67" width="0.85546875" style="1" customWidth="1"/>
    <col min="68" max="68" width="5.5703125" style="1" customWidth="1"/>
    <col min="69" max="69" width="9.7109375" style="1" customWidth="1"/>
    <col min="70" max="70" width="0.85546875" style="1" customWidth="1"/>
    <col min="71" max="71" width="3.28515625" style="1" customWidth="1"/>
    <col min="72" max="72" width="2.140625" style="1" customWidth="1"/>
    <col min="73" max="88" width="5.85546875" style="1" customWidth="1"/>
    <col min="89" max="16384" width="8.85546875" style="1"/>
  </cols>
  <sheetData>
    <row r="1" spans="1:71" ht="16.899999999999999" customHeight="1" x14ac:dyDescent="0.25">
      <c r="A1" s="53"/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</row>
    <row r="2" spans="1:71" x14ac:dyDescent="0.25">
      <c r="A2" s="47"/>
      <c r="B2" s="48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</row>
    <row r="3" spans="1:71" ht="20.100000000000001" customHeight="1" x14ac:dyDescent="0.25">
      <c r="A3" s="47"/>
      <c r="B3" s="51" t="s">
        <v>13</v>
      </c>
      <c r="C3" s="88">
        <v>2026</v>
      </c>
      <c r="D3" s="88"/>
      <c r="E3" s="49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65" t="s">
        <v>31</v>
      </c>
      <c r="BQ3" s="65"/>
      <c r="BR3" s="65"/>
      <c r="BS3" s="47"/>
    </row>
    <row r="4" spans="1:71" ht="20.100000000000001" customHeight="1" x14ac:dyDescent="0.25">
      <c r="A4" s="47"/>
      <c r="B4" s="51" t="s">
        <v>14</v>
      </c>
      <c r="C4" s="88" t="s">
        <v>34</v>
      </c>
      <c r="D4" s="88"/>
      <c r="E4" s="49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66">
        <f>(AB49+3*F49)/4</f>
        <v>0.83874458874458868</v>
      </c>
      <c r="BQ4" s="66"/>
      <c r="BR4" s="66"/>
      <c r="BS4" s="47"/>
    </row>
    <row r="5" spans="1:71" ht="20.100000000000001" customHeight="1" x14ac:dyDescent="0.25">
      <c r="A5" s="47"/>
      <c r="B5" s="51"/>
      <c r="C5" s="52"/>
      <c r="D5" s="52"/>
      <c r="E5" s="49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66"/>
      <c r="BQ5" s="66"/>
      <c r="BR5" s="66"/>
      <c r="BS5" s="47"/>
    </row>
    <row r="6" spans="1:71" ht="20.100000000000001" customHeight="1" x14ac:dyDescent="0.25">
      <c r="A6" s="47"/>
      <c r="B6" s="51" t="s">
        <v>16</v>
      </c>
      <c r="C6" s="89">
        <f>DATE(C3, MATCH(C4, {"January","February","March","April","May","June","July","August","September","October","November","December"}, 0), 1)</f>
        <v>46023</v>
      </c>
      <c r="D6" s="89"/>
      <c r="E6" s="49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63" t="str">
        <f>IF(BP4&gt;0.95,"🏆🏆🏆",IF(BP4&gt;0.8,"❤️❤️", IF(BP4&gt;0.5,"! 🤜 !",IF(BP4&gt;0.3,"👎👎👎","⚠️⚠️"))))</f>
        <v>❤️❤️</v>
      </c>
      <c r="BQ6" s="63"/>
      <c r="BR6" s="47"/>
      <c r="BS6" s="47"/>
    </row>
    <row r="7" spans="1:71" ht="20.100000000000001" customHeight="1" x14ac:dyDescent="0.25">
      <c r="A7" s="47"/>
      <c r="B7" s="51" t="s">
        <v>15</v>
      </c>
      <c r="C7" s="89">
        <f>EOMONTH(DATE(C3, MATCH(C4, {"January","February","March","April","May","June","July","August","September","October","November","December"}, 0), 1), 0)</f>
        <v>46053</v>
      </c>
      <c r="D7" s="89"/>
      <c r="E7" s="50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67" t="str">
        <f>IF(BP4&gt;0.95,"EXCELLENT",IF(BP4&gt;0.8,"GOOD JOB", IF(BP4&gt;0.5,"DO BETTER",IF(BP4&gt;0.3,"NO EFFORT","DISASTER"))))</f>
        <v>GOOD JOB</v>
      </c>
      <c r="BQ7" s="67"/>
      <c r="BR7" s="47"/>
      <c r="BS7" s="47"/>
    </row>
    <row r="8" spans="1:71" ht="20.100000000000001" customHeight="1" x14ac:dyDescent="0.25">
      <c r="A8" s="47"/>
      <c r="B8" s="51" t="s">
        <v>12</v>
      </c>
      <c r="C8" s="88">
        <f>C7-C6+1</f>
        <v>31</v>
      </c>
      <c r="D8" s="88"/>
      <c r="E8" s="49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61"/>
      <c r="BQ8" s="61"/>
      <c r="BR8" s="47"/>
      <c r="BS8" s="47"/>
    </row>
    <row r="9" spans="1:71" ht="18.600000000000001" customHeight="1" x14ac:dyDescent="0.25">
      <c r="A9" s="47"/>
      <c r="B9" s="48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</row>
    <row r="10" spans="1:71" ht="6.6" customHeight="1" x14ac:dyDescent="0.25">
      <c r="A10" s="47"/>
      <c r="B10" s="39"/>
      <c r="C10" s="17"/>
      <c r="D10" s="18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8"/>
      <c r="BP10" s="25"/>
      <c r="BQ10" s="17"/>
      <c r="BR10" s="18"/>
      <c r="BS10" s="47"/>
    </row>
    <row r="11" spans="1:71" x14ac:dyDescent="0.25">
      <c r="A11" s="47"/>
      <c r="B11" s="74" t="s">
        <v>1</v>
      </c>
      <c r="C11" s="75"/>
      <c r="D11" s="78" t="s">
        <v>0</v>
      </c>
      <c r="E11" s="19"/>
      <c r="F11" s="20">
        <v>1</v>
      </c>
      <c r="G11" s="20"/>
      <c r="H11" s="20">
        <v>2</v>
      </c>
      <c r="I11" s="20"/>
      <c r="J11" s="20">
        <v>3</v>
      </c>
      <c r="K11" s="20"/>
      <c r="L11" s="20">
        <v>4</v>
      </c>
      <c r="M11" s="20"/>
      <c r="N11" s="20">
        <v>5</v>
      </c>
      <c r="O11" s="20"/>
      <c r="P11" s="20">
        <v>6</v>
      </c>
      <c r="Q11" s="20"/>
      <c r="R11" s="20">
        <v>7</v>
      </c>
      <c r="S11" s="20"/>
      <c r="T11" s="20">
        <v>8</v>
      </c>
      <c r="U11" s="20"/>
      <c r="V11" s="20">
        <v>9</v>
      </c>
      <c r="W11" s="20"/>
      <c r="X11" s="20">
        <v>10</v>
      </c>
      <c r="Y11" s="20"/>
      <c r="Z11" s="20">
        <v>11</v>
      </c>
      <c r="AA11" s="20"/>
      <c r="AB11" s="20">
        <v>12</v>
      </c>
      <c r="AC11" s="20"/>
      <c r="AD11" s="20">
        <v>13</v>
      </c>
      <c r="AE11" s="20"/>
      <c r="AF11" s="20">
        <v>14</v>
      </c>
      <c r="AG11" s="20"/>
      <c r="AH11" s="20">
        <v>15</v>
      </c>
      <c r="AI11" s="20"/>
      <c r="AJ11" s="20">
        <v>16</v>
      </c>
      <c r="AK11" s="20"/>
      <c r="AL11" s="20">
        <v>17</v>
      </c>
      <c r="AM11" s="20"/>
      <c r="AN11" s="20">
        <v>18</v>
      </c>
      <c r="AO11" s="20"/>
      <c r="AP11" s="20">
        <v>19</v>
      </c>
      <c r="AQ11" s="20"/>
      <c r="AR11" s="20">
        <v>20</v>
      </c>
      <c r="AS11" s="20"/>
      <c r="AT11" s="20">
        <v>21</v>
      </c>
      <c r="AU11" s="20"/>
      <c r="AV11" s="20">
        <v>22</v>
      </c>
      <c r="AW11" s="20"/>
      <c r="AX11" s="20">
        <v>23</v>
      </c>
      <c r="AY11" s="20"/>
      <c r="AZ11" s="20">
        <v>24</v>
      </c>
      <c r="BA11" s="20"/>
      <c r="BB11" s="20">
        <v>25</v>
      </c>
      <c r="BC11" s="20"/>
      <c r="BD11" s="20">
        <v>26</v>
      </c>
      <c r="BE11" s="20"/>
      <c r="BF11" s="20">
        <v>27</v>
      </c>
      <c r="BG11" s="20"/>
      <c r="BH11" s="20">
        <v>28</v>
      </c>
      <c r="BI11" s="20"/>
      <c r="BJ11" s="20">
        <v>29</v>
      </c>
      <c r="BK11" s="20"/>
      <c r="BL11" s="20">
        <v>30</v>
      </c>
      <c r="BM11" s="20"/>
      <c r="BN11" s="20">
        <v>31</v>
      </c>
      <c r="BO11" s="21"/>
      <c r="BP11" s="76" t="s">
        <v>17</v>
      </c>
      <c r="BQ11" s="77"/>
      <c r="BR11" s="78"/>
      <c r="BS11" s="47"/>
    </row>
    <row r="12" spans="1:71" x14ac:dyDescent="0.25">
      <c r="A12" s="47"/>
      <c r="B12" s="74"/>
      <c r="C12" s="75"/>
      <c r="D12" s="78"/>
      <c r="E12" s="19"/>
      <c r="F12" s="20" t="str">
        <f>LEFT(TEXT($C$6+F11-1, "dddd"), 1)</f>
        <v>d</v>
      </c>
      <c r="G12" s="20"/>
      <c r="H12" s="20" t="str">
        <f>LEFT(TEXT($C$6+H11-1, "dddd"), 1)</f>
        <v>d</v>
      </c>
      <c r="I12" s="20"/>
      <c r="J12" s="20" t="str">
        <f>LEFT(TEXT($C$6+J11-1, "dddd"), 1)</f>
        <v>d</v>
      </c>
      <c r="K12" s="20"/>
      <c r="L12" s="20" t="str">
        <f>LEFT(TEXT($C$6+L11-1, "dddd"), 1)</f>
        <v>d</v>
      </c>
      <c r="M12" s="20"/>
      <c r="N12" s="20" t="str">
        <f>LEFT(TEXT($C$6+N11-1, "dddd"), 1)</f>
        <v>d</v>
      </c>
      <c r="O12" s="20"/>
      <c r="P12" s="20" t="str">
        <f>LEFT(TEXT($C$6+P11-1, "dddd"), 1)</f>
        <v>d</v>
      </c>
      <c r="Q12" s="20"/>
      <c r="R12" s="20" t="str">
        <f>LEFT(TEXT($C$6+R11-1, "dddd"), 1)</f>
        <v>d</v>
      </c>
      <c r="S12" s="20"/>
      <c r="T12" s="20" t="str">
        <f>LEFT(TEXT($C$6+T11-1, "dddd"), 1)</f>
        <v>d</v>
      </c>
      <c r="U12" s="20"/>
      <c r="V12" s="20" t="str">
        <f>LEFT(TEXT($C$6+V11-1, "dddd"), 1)</f>
        <v>d</v>
      </c>
      <c r="W12" s="20"/>
      <c r="X12" s="20" t="str">
        <f>LEFT(TEXT($C$6+X11-1, "dddd"), 1)</f>
        <v>d</v>
      </c>
      <c r="Y12" s="20"/>
      <c r="Z12" s="20" t="str">
        <f>LEFT(TEXT($C$6+Z11-1, "dddd"), 1)</f>
        <v>d</v>
      </c>
      <c r="AA12" s="20"/>
      <c r="AB12" s="20" t="str">
        <f>LEFT(TEXT($C$6+AB11-1, "dddd"), 1)</f>
        <v>d</v>
      </c>
      <c r="AC12" s="20"/>
      <c r="AD12" s="20" t="str">
        <f>LEFT(TEXT($C$6+AD11-1, "dddd"), 1)</f>
        <v>d</v>
      </c>
      <c r="AE12" s="20"/>
      <c r="AF12" s="20" t="str">
        <f>LEFT(TEXT($C$6+AF11-1, "dddd"), 1)</f>
        <v>d</v>
      </c>
      <c r="AG12" s="20"/>
      <c r="AH12" s="20" t="str">
        <f>LEFT(TEXT($C$6+AH11-1, "dddd"), 1)</f>
        <v>d</v>
      </c>
      <c r="AI12" s="20"/>
      <c r="AJ12" s="20" t="str">
        <f>LEFT(TEXT($C$6+AJ11-1, "dddd"), 1)</f>
        <v>d</v>
      </c>
      <c r="AK12" s="20"/>
      <c r="AL12" s="20" t="str">
        <f>LEFT(TEXT($C$6+AL11-1, "dddd"), 1)</f>
        <v>d</v>
      </c>
      <c r="AM12" s="20"/>
      <c r="AN12" s="20" t="str">
        <f>LEFT(TEXT($C$6+AN11-1, "dddd"), 1)</f>
        <v>d</v>
      </c>
      <c r="AO12" s="20"/>
      <c r="AP12" s="20" t="str">
        <f>LEFT(TEXT($C$6+AP11-1, "dddd"), 1)</f>
        <v>d</v>
      </c>
      <c r="AQ12" s="20"/>
      <c r="AR12" s="20" t="str">
        <f>LEFT(TEXT($C$6+AR11-1, "dddd"), 1)</f>
        <v>d</v>
      </c>
      <c r="AS12" s="20"/>
      <c r="AT12" s="20" t="str">
        <f>LEFT(TEXT($C$6+AT11-1, "dddd"), 1)</f>
        <v>d</v>
      </c>
      <c r="AU12" s="20"/>
      <c r="AV12" s="20" t="str">
        <f>LEFT(TEXT($C$6+AV11-1, "dddd"), 1)</f>
        <v>d</v>
      </c>
      <c r="AW12" s="20"/>
      <c r="AX12" s="20" t="str">
        <f>LEFT(TEXT($C$6+AX11-1, "dddd"), 1)</f>
        <v>d</v>
      </c>
      <c r="AY12" s="20"/>
      <c r="AZ12" s="20" t="str">
        <f>LEFT(TEXT($C$6+AZ11-1, "dddd"), 1)</f>
        <v>d</v>
      </c>
      <c r="BA12" s="20"/>
      <c r="BB12" s="20" t="str">
        <f>LEFT(TEXT($C$6+BB11-1, "dddd"), 1)</f>
        <v>d</v>
      </c>
      <c r="BC12" s="20"/>
      <c r="BD12" s="20" t="str">
        <f>LEFT(TEXT($C$6+BD11-1, "dddd"), 1)</f>
        <v>d</v>
      </c>
      <c r="BE12" s="20"/>
      <c r="BF12" s="20" t="str">
        <f>LEFT(TEXT($C$6+BF11-1, "dddd"), 1)</f>
        <v>d</v>
      </c>
      <c r="BG12" s="20"/>
      <c r="BH12" s="20" t="str">
        <f>LEFT(TEXT($C$6+BH11-1, "dddd"), 1)</f>
        <v>d</v>
      </c>
      <c r="BI12" s="20"/>
      <c r="BJ12" s="20" t="str">
        <f>IF(BJ11&lt;=$C$8, LEFT(TEXT($C$6+BJ11-1, "dddd"), 1), "X")</f>
        <v>d</v>
      </c>
      <c r="BK12" s="20"/>
      <c r="BL12" s="20" t="str">
        <f>IF(BL11&lt;=$C$8, LEFT(TEXT($C$6+BL11-1, "dddd"), 1), "X")</f>
        <v>d</v>
      </c>
      <c r="BM12" s="20"/>
      <c r="BN12" s="20" t="str">
        <f>IF(BN11&lt;=$C$8, LEFT(TEXT($C$6+BN11-1, "dddd"), 1), "X")</f>
        <v>d</v>
      </c>
      <c r="BO12" s="21"/>
      <c r="BP12" s="76"/>
      <c r="BQ12" s="77"/>
      <c r="BR12" s="78"/>
      <c r="BS12" s="47"/>
    </row>
    <row r="13" spans="1:71" ht="5.45" customHeight="1" x14ac:dyDescent="0.25">
      <c r="A13" s="47"/>
      <c r="B13" s="40"/>
      <c r="C13" s="26"/>
      <c r="D13" s="27"/>
      <c r="E13" s="22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4"/>
      <c r="BP13" s="28"/>
      <c r="BQ13" s="29"/>
      <c r="BR13" s="24"/>
      <c r="BS13" s="47"/>
    </row>
    <row r="14" spans="1:71" ht="6" customHeight="1" x14ac:dyDescent="0.25">
      <c r="A14" s="47"/>
      <c r="B14" s="41"/>
      <c r="C14" s="16"/>
      <c r="D14" s="9"/>
      <c r="E14" s="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4"/>
      <c r="BP14" s="12"/>
      <c r="BQ14" s="13"/>
      <c r="BR14" s="8"/>
      <c r="BS14" s="47"/>
    </row>
    <row r="15" spans="1:71" x14ac:dyDescent="0.25">
      <c r="A15" s="47"/>
      <c r="B15" s="86" t="s">
        <v>2</v>
      </c>
      <c r="C15" s="87"/>
      <c r="D15" s="10">
        <v>5</v>
      </c>
      <c r="E15" s="6"/>
      <c r="F15" s="2"/>
      <c r="G15" s="6"/>
      <c r="H15" s="2"/>
      <c r="I15" s="6"/>
      <c r="J15" s="2"/>
      <c r="K15" s="6"/>
      <c r="L15" s="2"/>
      <c r="M15" s="6"/>
      <c r="N15" s="2" t="s">
        <v>11</v>
      </c>
      <c r="O15" s="6"/>
      <c r="P15" s="2"/>
      <c r="Q15" s="6"/>
      <c r="R15" s="2"/>
      <c r="S15" s="6"/>
      <c r="T15" s="2"/>
      <c r="U15" s="6"/>
      <c r="V15" s="2" t="s">
        <v>11</v>
      </c>
      <c r="W15" s="6"/>
      <c r="X15" s="2"/>
      <c r="Y15" s="6"/>
      <c r="Z15" s="2"/>
      <c r="AA15" s="6"/>
      <c r="AB15" s="2"/>
      <c r="AC15" s="6"/>
      <c r="AD15" s="2" t="s">
        <v>11</v>
      </c>
      <c r="AE15" s="6"/>
      <c r="AF15" s="2"/>
      <c r="AG15" s="6"/>
      <c r="AH15" s="2"/>
      <c r="AI15" s="6"/>
      <c r="AJ15" s="2"/>
      <c r="AK15" s="6"/>
      <c r="AL15" s="2"/>
      <c r="AM15" s="6"/>
      <c r="AN15" s="2"/>
      <c r="AO15" s="6"/>
      <c r="AP15" s="2"/>
      <c r="AQ15" s="6"/>
      <c r="AR15" s="2"/>
      <c r="AS15" s="6"/>
      <c r="AT15" s="2"/>
      <c r="AU15" s="6"/>
      <c r="AV15" s="2" t="s">
        <v>11</v>
      </c>
      <c r="AW15" s="6"/>
      <c r="AX15" s="2"/>
      <c r="AY15" s="6"/>
      <c r="AZ15" s="2"/>
      <c r="BA15" s="6"/>
      <c r="BB15" s="2"/>
      <c r="BC15" s="6"/>
      <c r="BD15" s="2"/>
      <c r="BE15" s="6"/>
      <c r="BF15" s="2"/>
      <c r="BG15" s="6"/>
      <c r="BH15" s="2"/>
      <c r="BI15" s="6"/>
      <c r="BJ15" s="2"/>
      <c r="BK15" s="6"/>
      <c r="BL15" s="2"/>
      <c r="BM15" s="6"/>
      <c r="BN15" s="2"/>
      <c r="BO15" s="4"/>
      <c r="BP15" s="31">
        <f>IFERROR(IF(COUNTA(F15:BN15)/D15&gt;1,1,COUNTA(F15:BN15)/D15),0)</f>
        <v>0.8</v>
      </c>
      <c r="BQ15" s="30">
        <f>IF(COUNTA(F15:BN15)&gt;D15,D15,COUNTA(F15:BN15))</f>
        <v>4</v>
      </c>
      <c r="BR15" s="32"/>
      <c r="BS15" s="47"/>
    </row>
    <row r="16" spans="1:71" ht="4.1500000000000004" customHeight="1" x14ac:dyDescent="0.25">
      <c r="A16" s="47"/>
      <c r="B16" s="42"/>
      <c r="C16" s="14"/>
      <c r="D16" s="10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4"/>
      <c r="BP16" s="33"/>
      <c r="BQ16" s="34"/>
      <c r="BR16" s="32"/>
      <c r="BS16" s="47"/>
    </row>
    <row r="17" spans="1:71" x14ac:dyDescent="0.25">
      <c r="A17" s="47"/>
      <c r="B17" s="86" t="s">
        <v>3</v>
      </c>
      <c r="C17" s="87"/>
      <c r="D17" s="10">
        <v>7</v>
      </c>
      <c r="E17" s="6"/>
      <c r="F17" s="2" t="s">
        <v>11</v>
      </c>
      <c r="G17" s="6"/>
      <c r="H17" s="2"/>
      <c r="I17" s="6"/>
      <c r="J17" s="2"/>
      <c r="K17" s="6"/>
      <c r="L17" s="2" t="s">
        <v>11</v>
      </c>
      <c r="M17" s="6"/>
      <c r="N17" s="2"/>
      <c r="O17" s="6"/>
      <c r="P17" s="2" t="s">
        <v>11</v>
      </c>
      <c r="Q17" s="6"/>
      <c r="R17" s="2" t="s">
        <v>11</v>
      </c>
      <c r="S17" s="6"/>
      <c r="T17" s="2" t="s">
        <v>11</v>
      </c>
      <c r="U17" s="6"/>
      <c r="V17" s="2"/>
      <c r="W17" s="6"/>
      <c r="X17" s="2"/>
      <c r="Y17" s="6"/>
      <c r="Z17" s="2"/>
      <c r="AA17" s="6"/>
      <c r="AB17" s="2"/>
      <c r="AC17" s="6"/>
      <c r="AD17" s="2"/>
      <c r="AE17" s="6"/>
      <c r="AF17" s="2"/>
      <c r="AG17" s="6"/>
      <c r="AH17" s="2"/>
      <c r="AI17" s="6"/>
      <c r="AJ17" s="2"/>
      <c r="AK17" s="6"/>
      <c r="AL17" s="2"/>
      <c r="AM17" s="6"/>
      <c r="AN17" s="2" t="s">
        <v>11</v>
      </c>
      <c r="AO17" s="6"/>
      <c r="AP17" s="2"/>
      <c r="AQ17" s="6"/>
      <c r="AR17" s="2"/>
      <c r="AS17" s="6"/>
      <c r="AT17" s="2"/>
      <c r="AU17" s="6"/>
      <c r="AV17" s="2"/>
      <c r="AW17" s="6"/>
      <c r="AX17" s="2"/>
      <c r="AY17" s="6"/>
      <c r="AZ17" s="2"/>
      <c r="BA17" s="6"/>
      <c r="BB17" s="2"/>
      <c r="BC17" s="6"/>
      <c r="BD17" s="2"/>
      <c r="BE17" s="6"/>
      <c r="BF17" s="2"/>
      <c r="BG17" s="6"/>
      <c r="BH17" s="2"/>
      <c r="BI17" s="6"/>
      <c r="BJ17" s="2"/>
      <c r="BK17" s="6"/>
      <c r="BL17" s="2"/>
      <c r="BM17" s="6"/>
      <c r="BN17" s="2"/>
      <c r="BO17" s="4"/>
      <c r="BP17" s="31">
        <f>IFERROR(IF(COUNTA(F17:BN17)/D17&gt;1,1,COUNTA(F17:BN17)/D17),0)</f>
        <v>0.8571428571428571</v>
      </c>
      <c r="BQ17" s="30">
        <f>IF(COUNTA(F17:BN17)&gt;D17,D17,COUNTA(F17:BN17))</f>
        <v>6</v>
      </c>
      <c r="BR17" s="32"/>
      <c r="BS17" s="47"/>
    </row>
    <row r="18" spans="1:71" ht="4.1500000000000004" customHeight="1" x14ac:dyDescent="0.25">
      <c r="A18" s="47"/>
      <c r="B18" s="86"/>
      <c r="C18" s="87"/>
      <c r="D18" s="10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4"/>
      <c r="BP18" s="33"/>
      <c r="BQ18" s="34"/>
      <c r="BR18" s="32"/>
      <c r="BS18" s="47"/>
    </row>
    <row r="19" spans="1:71" x14ac:dyDescent="0.25">
      <c r="A19" s="47"/>
      <c r="B19" s="86" t="s">
        <v>4</v>
      </c>
      <c r="C19" s="87"/>
      <c r="D19" s="10">
        <v>15</v>
      </c>
      <c r="E19" s="6"/>
      <c r="F19" s="2" t="s">
        <v>11</v>
      </c>
      <c r="G19" s="6"/>
      <c r="H19" s="2" t="s">
        <v>11</v>
      </c>
      <c r="I19" s="6"/>
      <c r="J19" s="2"/>
      <c r="K19" s="6"/>
      <c r="L19" s="2" t="s">
        <v>11</v>
      </c>
      <c r="M19" s="6"/>
      <c r="N19" s="2"/>
      <c r="O19" s="6"/>
      <c r="P19" s="2" t="s">
        <v>11</v>
      </c>
      <c r="Q19" s="6"/>
      <c r="R19" s="2" t="s">
        <v>11</v>
      </c>
      <c r="S19" s="6"/>
      <c r="T19" s="2"/>
      <c r="U19" s="6"/>
      <c r="V19" s="2"/>
      <c r="W19" s="6"/>
      <c r="X19" s="2" t="s">
        <v>11</v>
      </c>
      <c r="Y19" s="6"/>
      <c r="Z19" s="2"/>
      <c r="AA19" s="6"/>
      <c r="AB19" s="2" t="s">
        <v>11</v>
      </c>
      <c r="AC19" s="6"/>
      <c r="AD19" s="2"/>
      <c r="AE19" s="6"/>
      <c r="AF19" s="2"/>
      <c r="AG19" s="6"/>
      <c r="AH19" s="2" t="s">
        <v>11</v>
      </c>
      <c r="AI19" s="6"/>
      <c r="AJ19" s="2"/>
      <c r="AK19" s="6"/>
      <c r="AL19" s="2"/>
      <c r="AM19" s="6"/>
      <c r="AN19" s="2"/>
      <c r="AO19" s="6"/>
      <c r="AP19" s="2" t="s">
        <v>11</v>
      </c>
      <c r="AQ19" s="6"/>
      <c r="AR19" s="2" t="s">
        <v>11</v>
      </c>
      <c r="AS19" s="6"/>
      <c r="AT19" s="2"/>
      <c r="AU19" s="6"/>
      <c r="AV19" s="2"/>
      <c r="AW19" s="6"/>
      <c r="AX19" s="2"/>
      <c r="AY19" s="6"/>
      <c r="AZ19" s="2"/>
      <c r="BA19" s="6"/>
      <c r="BB19" s="2"/>
      <c r="BC19" s="6"/>
      <c r="BD19" s="2"/>
      <c r="BE19" s="6"/>
      <c r="BF19" s="2"/>
      <c r="BG19" s="6"/>
      <c r="BH19" s="2"/>
      <c r="BI19" s="6"/>
      <c r="BJ19" s="2"/>
      <c r="BK19" s="6"/>
      <c r="BL19" s="2"/>
      <c r="BM19" s="6"/>
      <c r="BN19" s="2"/>
      <c r="BO19" s="4"/>
      <c r="BP19" s="31">
        <f>IFERROR(IF(COUNTA(F19:BN19)/D19&gt;1,1,COUNTA(F19:BN19)/D19),0)</f>
        <v>0.66666666666666663</v>
      </c>
      <c r="BQ19" s="30">
        <f>IF(COUNTA(F19:BN19)&gt;D19,D19,COUNTA(F19:BN19))</f>
        <v>10</v>
      </c>
      <c r="BR19" s="32"/>
      <c r="BS19" s="47"/>
    </row>
    <row r="20" spans="1:71" ht="4.1500000000000004" customHeight="1" x14ac:dyDescent="0.25">
      <c r="A20" s="47"/>
      <c r="B20" s="86"/>
      <c r="C20" s="87"/>
      <c r="D20" s="10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4"/>
      <c r="BP20" s="33"/>
      <c r="BQ20" s="34"/>
      <c r="BR20" s="32"/>
      <c r="BS20" s="47"/>
    </row>
    <row r="21" spans="1:71" x14ac:dyDescent="0.25">
      <c r="A21" s="47"/>
      <c r="B21" s="86" t="s">
        <v>5</v>
      </c>
      <c r="C21" s="87"/>
      <c r="D21" s="10">
        <v>4</v>
      </c>
      <c r="E21" s="6"/>
      <c r="F21" s="2"/>
      <c r="G21" s="6"/>
      <c r="H21" s="2"/>
      <c r="I21" s="6"/>
      <c r="J21" s="2" t="s">
        <v>11</v>
      </c>
      <c r="K21" s="6"/>
      <c r="L21" s="2"/>
      <c r="M21" s="6"/>
      <c r="N21" s="2"/>
      <c r="O21" s="6"/>
      <c r="P21" s="2"/>
      <c r="Q21" s="6"/>
      <c r="R21" s="2"/>
      <c r="S21" s="6"/>
      <c r="T21" s="2" t="s">
        <v>11</v>
      </c>
      <c r="U21" s="6"/>
      <c r="V21" s="2"/>
      <c r="W21" s="6"/>
      <c r="X21" s="2"/>
      <c r="Y21" s="6"/>
      <c r="Z21" s="2"/>
      <c r="AA21" s="6"/>
      <c r="AB21" s="2" t="s">
        <v>11</v>
      </c>
      <c r="AC21" s="6"/>
      <c r="AD21" s="2"/>
      <c r="AE21" s="6"/>
      <c r="AF21" s="2"/>
      <c r="AG21" s="6"/>
      <c r="AH21" s="2"/>
      <c r="AI21" s="6"/>
      <c r="AJ21" s="2"/>
      <c r="AK21" s="6"/>
      <c r="AL21" s="2"/>
      <c r="AM21" s="6"/>
      <c r="AN21" s="2"/>
      <c r="AO21" s="6"/>
      <c r="AP21" s="2"/>
      <c r="AQ21" s="6"/>
      <c r="AR21" s="2"/>
      <c r="AS21" s="6"/>
      <c r="AT21" s="2"/>
      <c r="AU21" s="6"/>
      <c r="AV21" s="2" t="s">
        <v>11</v>
      </c>
      <c r="AW21" s="6"/>
      <c r="AX21" s="2"/>
      <c r="AY21" s="6"/>
      <c r="AZ21" s="2"/>
      <c r="BA21" s="6"/>
      <c r="BB21" s="2"/>
      <c r="BC21" s="6"/>
      <c r="BD21" s="2"/>
      <c r="BE21" s="6"/>
      <c r="BF21" s="2"/>
      <c r="BG21" s="6"/>
      <c r="BH21" s="2"/>
      <c r="BI21" s="6"/>
      <c r="BJ21" s="2"/>
      <c r="BK21" s="6"/>
      <c r="BL21" s="2"/>
      <c r="BM21" s="6"/>
      <c r="BN21" s="2"/>
      <c r="BO21" s="4"/>
      <c r="BP21" s="31">
        <f>IFERROR(IF(COUNTA(F21:BN21)/D21&gt;1,1,COUNTA(F21:BN21)/D21),0)</f>
        <v>1</v>
      </c>
      <c r="BQ21" s="30">
        <f>IF(COUNTA(F21:BN21)&gt;D21,D21,COUNTA(F21:BN21))</f>
        <v>4</v>
      </c>
      <c r="BR21" s="32"/>
      <c r="BS21" s="47"/>
    </row>
    <row r="22" spans="1:71" ht="4.1500000000000004" customHeight="1" x14ac:dyDescent="0.25">
      <c r="A22" s="47"/>
      <c r="B22" s="86"/>
      <c r="C22" s="87"/>
      <c r="D22" s="10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4"/>
      <c r="BP22" s="33"/>
      <c r="BQ22" s="34"/>
      <c r="BR22" s="32"/>
      <c r="BS22" s="47"/>
    </row>
    <row r="23" spans="1:71" x14ac:dyDescent="0.25">
      <c r="A23" s="47"/>
      <c r="B23" s="86" t="s">
        <v>6</v>
      </c>
      <c r="C23" s="87"/>
      <c r="D23" s="10">
        <v>20</v>
      </c>
      <c r="E23" s="6"/>
      <c r="F23" s="2" t="s">
        <v>11</v>
      </c>
      <c r="G23" s="6"/>
      <c r="H23" s="2"/>
      <c r="I23" s="6"/>
      <c r="J23" s="2" t="s">
        <v>11</v>
      </c>
      <c r="K23" s="6"/>
      <c r="L23" s="2"/>
      <c r="M23" s="6"/>
      <c r="N23" s="2" t="s">
        <v>11</v>
      </c>
      <c r="O23" s="6"/>
      <c r="P23" s="2"/>
      <c r="Q23" s="6"/>
      <c r="R23" s="2" t="s">
        <v>11</v>
      </c>
      <c r="S23" s="6"/>
      <c r="T23" s="2"/>
      <c r="U23" s="6"/>
      <c r="V23" s="2" t="s">
        <v>11</v>
      </c>
      <c r="W23" s="6"/>
      <c r="X23" s="2"/>
      <c r="Y23" s="6"/>
      <c r="Z23" s="2" t="s">
        <v>11</v>
      </c>
      <c r="AA23" s="6"/>
      <c r="AB23" s="2"/>
      <c r="AC23" s="6"/>
      <c r="AD23" s="2" t="s">
        <v>11</v>
      </c>
      <c r="AE23" s="6"/>
      <c r="AF23" s="2"/>
      <c r="AG23" s="6"/>
      <c r="AH23" s="2" t="s">
        <v>11</v>
      </c>
      <c r="AI23" s="6"/>
      <c r="AJ23" s="2" t="s">
        <v>11</v>
      </c>
      <c r="AK23" s="6"/>
      <c r="AL23" s="2"/>
      <c r="AM23" s="6"/>
      <c r="AN23" s="2" t="s">
        <v>11</v>
      </c>
      <c r="AO23" s="6"/>
      <c r="AP23" s="2"/>
      <c r="AQ23" s="6"/>
      <c r="AR23" s="2"/>
      <c r="AS23" s="6"/>
      <c r="AT23" s="2" t="s">
        <v>11</v>
      </c>
      <c r="AU23" s="6"/>
      <c r="AV23" s="2"/>
      <c r="AW23" s="6"/>
      <c r="AX23" s="2"/>
      <c r="AY23" s="6"/>
      <c r="AZ23" s="2"/>
      <c r="BA23" s="6"/>
      <c r="BB23" s="2"/>
      <c r="BC23" s="6"/>
      <c r="BD23" s="2"/>
      <c r="BE23" s="6"/>
      <c r="BF23" s="2"/>
      <c r="BG23" s="6"/>
      <c r="BH23" s="2"/>
      <c r="BI23" s="6"/>
      <c r="BJ23" s="2"/>
      <c r="BK23" s="6"/>
      <c r="BL23" s="2"/>
      <c r="BM23" s="6"/>
      <c r="BN23" s="2"/>
      <c r="BO23" s="4"/>
      <c r="BP23" s="31">
        <f>IFERROR(IF(COUNTA(F23:BN23)/D23&gt;1,1,COUNTA(F23:BN23)/D23),0)</f>
        <v>0.55000000000000004</v>
      </c>
      <c r="BQ23" s="30">
        <f>IF(COUNTA(F23:BN23)&gt;D23,D23,COUNTA(F23:BN23))</f>
        <v>11</v>
      </c>
      <c r="BR23" s="32"/>
      <c r="BS23" s="47"/>
    </row>
    <row r="24" spans="1:71" ht="4.1500000000000004" customHeight="1" x14ac:dyDescent="0.25">
      <c r="A24" s="47"/>
      <c r="B24" s="86"/>
      <c r="C24" s="87"/>
      <c r="D24" s="10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4"/>
      <c r="BP24" s="33"/>
      <c r="BQ24" s="34"/>
      <c r="BR24" s="32"/>
      <c r="BS24" s="47"/>
    </row>
    <row r="25" spans="1:71" x14ac:dyDescent="0.25">
      <c r="A25" s="47"/>
      <c r="B25" s="86" t="s">
        <v>7</v>
      </c>
      <c r="C25" s="87"/>
      <c r="D25" s="10">
        <v>10</v>
      </c>
      <c r="E25" s="6"/>
      <c r="F25" s="2"/>
      <c r="G25" s="6"/>
      <c r="H25" s="2" t="s">
        <v>11</v>
      </c>
      <c r="I25" s="6"/>
      <c r="J25" s="2"/>
      <c r="K25" s="6"/>
      <c r="L25" s="2"/>
      <c r="M25" s="6"/>
      <c r="N25" s="2"/>
      <c r="O25" s="6"/>
      <c r="P25" s="2"/>
      <c r="Q25" s="6"/>
      <c r="R25" s="2"/>
      <c r="S25" s="6"/>
      <c r="T25" s="2" t="s">
        <v>11</v>
      </c>
      <c r="U25" s="6"/>
      <c r="V25" s="2" t="s">
        <v>11</v>
      </c>
      <c r="W25" s="6"/>
      <c r="X25" s="2"/>
      <c r="Y25" s="6"/>
      <c r="Z25" s="2"/>
      <c r="AA25" s="6"/>
      <c r="AB25" s="2"/>
      <c r="AC25" s="6"/>
      <c r="AD25" s="2" t="s">
        <v>11</v>
      </c>
      <c r="AE25" s="6"/>
      <c r="AF25" s="2"/>
      <c r="AG25" s="6"/>
      <c r="AH25" s="2"/>
      <c r="AI25" s="6"/>
      <c r="AJ25" s="2" t="s">
        <v>11</v>
      </c>
      <c r="AK25" s="6"/>
      <c r="AL25" s="2"/>
      <c r="AM25" s="6"/>
      <c r="AN25" s="2"/>
      <c r="AO25" s="6"/>
      <c r="AP25" s="2"/>
      <c r="AQ25" s="6"/>
      <c r="AR25" s="2"/>
      <c r="AS25" s="6"/>
      <c r="AT25" s="2"/>
      <c r="AU25" s="6"/>
      <c r="AV25" s="2"/>
      <c r="AW25" s="6"/>
      <c r="AX25" s="2"/>
      <c r="AY25" s="6"/>
      <c r="AZ25" s="2"/>
      <c r="BA25" s="6"/>
      <c r="BB25" s="2"/>
      <c r="BC25" s="6"/>
      <c r="BD25" s="2"/>
      <c r="BE25" s="6"/>
      <c r="BF25" s="2"/>
      <c r="BG25" s="6"/>
      <c r="BH25" s="2"/>
      <c r="BI25" s="6"/>
      <c r="BJ25" s="2"/>
      <c r="BK25" s="6"/>
      <c r="BL25" s="2"/>
      <c r="BM25" s="6"/>
      <c r="BN25" s="2"/>
      <c r="BO25" s="4"/>
      <c r="BP25" s="31">
        <f>IFERROR(IF(COUNTA(F25:BN25)/D25&gt;1,1,COUNTA(F25:BN25)/D25),0)</f>
        <v>0.5</v>
      </c>
      <c r="BQ25" s="30">
        <f>IF(COUNTA(F25:BN25)&gt;D25,D25,COUNTA(F25:BN25))</f>
        <v>5</v>
      </c>
      <c r="BR25" s="32"/>
      <c r="BS25" s="47"/>
    </row>
    <row r="26" spans="1:71" ht="4.1500000000000004" customHeight="1" x14ac:dyDescent="0.25">
      <c r="A26" s="47"/>
      <c r="B26" s="86"/>
      <c r="C26" s="87"/>
      <c r="D26" s="10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4"/>
      <c r="BP26" s="33"/>
      <c r="BQ26" s="34"/>
      <c r="BR26" s="32"/>
      <c r="BS26" s="47"/>
    </row>
    <row r="27" spans="1:71" x14ac:dyDescent="0.25">
      <c r="A27" s="47"/>
      <c r="B27" s="86" t="s">
        <v>8</v>
      </c>
      <c r="C27" s="87"/>
      <c r="D27" s="10">
        <v>10</v>
      </c>
      <c r="E27" s="6"/>
      <c r="F27" s="2" t="s">
        <v>11</v>
      </c>
      <c r="G27" s="6"/>
      <c r="H27" s="2"/>
      <c r="I27" s="6"/>
      <c r="J27" s="2"/>
      <c r="K27" s="6"/>
      <c r="L27" s="2" t="s">
        <v>11</v>
      </c>
      <c r="M27" s="6"/>
      <c r="N27" s="2"/>
      <c r="O27" s="6"/>
      <c r="P27" s="2" t="s">
        <v>11</v>
      </c>
      <c r="Q27" s="6"/>
      <c r="R27" s="2"/>
      <c r="S27" s="6"/>
      <c r="T27" s="2" t="s">
        <v>11</v>
      </c>
      <c r="U27" s="6"/>
      <c r="V27" s="2"/>
      <c r="W27" s="6"/>
      <c r="X27" s="2"/>
      <c r="Y27" s="6"/>
      <c r="Z27" s="2"/>
      <c r="AA27" s="6"/>
      <c r="AB27" s="2" t="s">
        <v>11</v>
      </c>
      <c r="AC27" s="6"/>
      <c r="AD27" s="2"/>
      <c r="AE27" s="6"/>
      <c r="AF27" s="2"/>
      <c r="AG27" s="6"/>
      <c r="AH27" s="2"/>
      <c r="AI27" s="6"/>
      <c r="AJ27" s="2"/>
      <c r="AK27" s="6"/>
      <c r="AL27" s="2"/>
      <c r="AM27" s="6"/>
      <c r="AN27" s="2"/>
      <c r="AO27" s="6"/>
      <c r="AP27" s="2"/>
      <c r="AQ27" s="6"/>
      <c r="AR27" s="2"/>
      <c r="AS27" s="6"/>
      <c r="AT27" s="2" t="s">
        <v>11</v>
      </c>
      <c r="AU27" s="6"/>
      <c r="AV27" s="2"/>
      <c r="AW27" s="6"/>
      <c r="AX27" s="2"/>
      <c r="AY27" s="6"/>
      <c r="AZ27" s="2"/>
      <c r="BA27" s="6"/>
      <c r="BB27" s="2"/>
      <c r="BC27" s="6"/>
      <c r="BD27" s="2"/>
      <c r="BE27" s="6"/>
      <c r="BF27" s="2"/>
      <c r="BG27" s="6"/>
      <c r="BH27" s="2"/>
      <c r="BI27" s="6"/>
      <c r="BJ27" s="2"/>
      <c r="BK27" s="6"/>
      <c r="BL27" s="2"/>
      <c r="BM27" s="6"/>
      <c r="BN27" s="2"/>
      <c r="BO27" s="4"/>
      <c r="BP27" s="31">
        <f>IFERROR(IF(COUNTA(F27:BN27)/D27&gt;1,1,COUNTA(F27:BN27)/D27),0)</f>
        <v>0.6</v>
      </c>
      <c r="BQ27" s="30">
        <f>IF(COUNTA(F27:BN27)&gt;D27,D27,COUNTA(F27:BN27))</f>
        <v>6</v>
      </c>
      <c r="BR27" s="32"/>
      <c r="BS27" s="47"/>
    </row>
    <row r="28" spans="1:71" ht="4.1500000000000004" customHeight="1" x14ac:dyDescent="0.25">
      <c r="A28" s="47"/>
      <c r="B28" s="86"/>
      <c r="C28" s="87"/>
      <c r="D28" s="10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4"/>
      <c r="BP28" s="33"/>
      <c r="BQ28" s="34"/>
      <c r="BR28" s="32"/>
      <c r="BS28" s="47"/>
    </row>
    <row r="29" spans="1:71" x14ac:dyDescent="0.25">
      <c r="A29" s="47"/>
      <c r="B29" s="86" t="s">
        <v>9</v>
      </c>
      <c r="C29" s="87"/>
      <c r="D29" s="10">
        <v>3</v>
      </c>
      <c r="E29" s="6"/>
      <c r="F29" s="2"/>
      <c r="G29" s="6"/>
      <c r="H29" s="2"/>
      <c r="I29" s="6"/>
      <c r="J29" s="2"/>
      <c r="K29" s="6"/>
      <c r="L29" s="2"/>
      <c r="M29" s="6"/>
      <c r="N29" s="2"/>
      <c r="O29" s="6"/>
      <c r="P29" s="2"/>
      <c r="Q29" s="6"/>
      <c r="R29" s="2"/>
      <c r="S29" s="6"/>
      <c r="T29" s="2" t="s">
        <v>11</v>
      </c>
      <c r="U29" s="6"/>
      <c r="V29" s="2"/>
      <c r="W29" s="6"/>
      <c r="X29" s="2"/>
      <c r="Y29" s="6"/>
      <c r="Z29" s="2"/>
      <c r="AA29" s="6"/>
      <c r="AB29" s="2"/>
      <c r="AC29" s="6"/>
      <c r="AD29" s="2"/>
      <c r="AE29" s="6"/>
      <c r="AF29" s="2"/>
      <c r="AG29" s="6"/>
      <c r="AH29" s="2"/>
      <c r="AI29" s="6"/>
      <c r="AJ29" s="2"/>
      <c r="AK29" s="6"/>
      <c r="AL29" s="2"/>
      <c r="AM29" s="6"/>
      <c r="AN29" s="2"/>
      <c r="AO29" s="6"/>
      <c r="AP29" s="2"/>
      <c r="AQ29" s="6"/>
      <c r="AR29" s="2"/>
      <c r="AS29" s="6"/>
      <c r="AT29" s="2"/>
      <c r="AU29" s="6"/>
      <c r="AV29" s="2" t="s">
        <v>11</v>
      </c>
      <c r="AW29" s="6"/>
      <c r="AX29" s="2"/>
      <c r="AY29" s="6"/>
      <c r="AZ29" s="2"/>
      <c r="BA29" s="6"/>
      <c r="BB29" s="2"/>
      <c r="BC29" s="6"/>
      <c r="BD29" s="2"/>
      <c r="BE29" s="6"/>
      <c r="BF29" s="2"/>
      <c r="BG29" s="6"/>
      <c r="BH29" s="2"/>
      <c r="BI29" s="6"/>
      <c r="BJ29" s="2"/>
      <c r="BK29" s="6"/>
      <c r="BL29" s="2"/>
      <c r="BM29" s="6"/>
      <c r="BN29" s="2"/>
      <c r="BO29" s="4"/>
      <c r="BP29" s="31">
        <f>IFERROR(IF(COUNTA(F29:BN29)/D29&gt;1,1,COUNTA(F29:BN29)/D29),0)</f>
        <v>0.66666666666666663</v>
      </c>
      <c r="BQ29" s="30">
        <f>IF(COUNTA(F29:BN29)&gt;D29,D29,COUNTA(F29:BN29))</f>
        <v>2</v>
      </c>
      <c r="BR29" s="32"/>
      <c r="BS29" s="47"/>
    </row>
    <row r="30" spans="1:71" ht="4.1500000000000004" customHeight="1" x14ac:dyDescent="0.25">
      <c r="A30" s="47"/>
      <c r="B30" s="86"/>
      <c r="C30" s="87"/>
      <c r="D30" s="10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4"/>
      <c r="BP30" s="33"/>
      <c r="BQ30" s="34"/>
      <c r="BR30" s="32"/>
      <c r="BS30" s="47"/>
    </row>
    <row r="31" spans="1:71" x14ac:dyDescent="0.25">
      <c r="A31" s="47"/>
      <c r="B31" s="86" t="s">
        <v>10</v>
      </c>
      <c r="C31" s="87"/>
      <c r="D31" s="10">
        <v>10</v>
      </c>
      <c r="E31" s="6"/>
      <c r="F31" s="2"/>
      <c r="G31" s="6"/>
      <c r="H31" s="2"/>
      <c r="I31" s="6"/>
      <c r="J31" s="2" t="s">
        <v>11</v>
      </c>
      <c r="K31" s="6"/>
      <c r="L31" s="2"/>
      <c r="M31" s="6"/>
      <c r="N31" s="2"/>
      <c r="O31" s="6"/>
      <c r="P31" s="2"/>
      <c r="Q31" s="6"/>
      <c r="R31" s="2"/>
      <c r="S31" s="6"/>
      <c r="T31" s="2"/>
      <c r="U31" s="6"/>
      <c r="V31" s="2"/>
      <c r="W31" s="6"/>
      <c r="X31" s="2"/>
      <c r="Y31" s="6"/>
      <c r="Z31" s="2" t="s">
        <v>11</v>
      </c>
      <c r="AA31" s="6"/>
      <c r="AB31" s="2"/>
      <c r="AC31" s="6"/>
      <c r="AD31" s="2"/>
      <c r="AE31" s="6"/>
      <c r="AF31" s="2"/>
      <c r="AG31" s="6"/>
      <c r="AH31" s="2" t="s">
        <v>11</v>
      </c>
      <c r="AI31" s="6"/>
      <c r="AJ31" s="2"/>
      <c r="AK31" s="6"/>
      <c r="AL31" s="2" t="s">
        <v>11</v>
      </c>
      <c r="AM31" s="6"/>
      <c r="AN31" s="2"/>
      <c r="AO31" s="6"/>
      <c r="AP31" s="2"/>
      <c r="AQ31" s="6"/>
      <c r="AR31" s="2"/>
      <c r="AS31" s="6"/>
      <c r="AT31" s="2"/>
      <c r="AU31" s="6"/>
      <c r="AV31" s="2"/>
      <c r="AW31" s="6"/>
      <c r="AX31" s="2"/>
      <c r="AY31" s="6"/>
      <c r="AZ31" s="2"/>
      <c r="BA31" s="6"/>
      <c r="BB31" s="2"/>
      <c r="BC31" s="6"/>
      <c r="BD31" s="2"/>
      <c r="BE31" s="6"/>
      <c r="BF31" s="2"/>
      <c r="BG31" s="6"/>
      <c r="BH31" s="2"/>
      <c r="BI31" s="6"/>
      <c r="BJ31" s="2"/>
      <c r="BK31" s="6"/>
      <c r="BL31" s="2"/>
      <c r="BM31" s="6"/>
      <c r="BN31" s="2"/>
      <c r="BO31" s="4"/>
      <c r="BP31" s="31">
        <f>IFERROR(IF(COUNTA(F31:BN31)/D31&gt;1,1,COUNTA(F31:BN31)/D31),0)</f>
        <v>0.4</v>
      </c>
      <c r="BQ31" s="30">
        <f>IF(COUNTA(F31:BN31)&gt;D31,D31,COUNTA(F31:BN31))</f>
        <v>4</v>
      </c>
      <c r="BR31" s="32"/>
      <c r="BS31" s="47"/>
    </row>
    <row r="32" spans="1:71" ht="4.1500000000000004" customHeight="1" x14ac:dyDescent="0.25">
      <c r="A32" s="47"/>
      <c r="B32" s="86"/>
      <c r="C32" s="87"/>
      <c r="D32" s="10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4"/>
      <c r="BP32" s="33"/>
      <c r="BQ32" s="34"/>
      <c r="BR32" s="32"/>
      <c r="BS32" s="47"/>
    </row>
    <row r="33" spans="1:71" x14ac:dyDescent="0.25">
      <c r="A33" s="47"/>
      <c r="B33" s="86"/>
      <c r="C33" s="87"/>
      <c r="D33" s="10"/>
      <c r="E33" s="6"/>
      <c r="F33" s="2"/>
      <c r="G33" s="6"/>
      <c r="H33" s="2"/>
      <c r="I33" s="6"/>
      <c r="J33" s="2"/>
      <c r="K33" s="6"/>
      <c r="L33" s="2"/>
      <c r="M33" s="6"/>
      <c r="N33" s="2"/>
      <c r="O33" s="6"/>
      <c r="P33" s="2"/>
      <c r="Q33" s="6"/>
      <c r="R33" s="2"/>
      <c r="S33" s="6"/>
      <c r="T33" s="2"/>
      <c r="U33" s="6"/>
      <c r="V33" s="2"/>
      <c r="W33" s="6"/>
      <c r="X33" s="2"/>
      <c r="Y33" s="6"/>
      <c r="Z33" s="2"/>
      <c r="AA33" s="6"/>
      <c r="AB33" s="2"/>
      <c r="AC33" s="6"/>
      <c r="AD33" s="2"/>
      <c r="AE33" s="6"/>
      <c r="AF33" s="2"/>
      <c r="AG33" s="6"/>
      <c r="AH33" s="2"/>
      <c r="AI33" s="6"/>
      <c r="AJ33" s="2"/>
      <c r="AK33" s="6"/>
      <c r="AL33" s="2"/>
      <c r="AM33" s="6"/>
      <c r="AN33" s="2"/>
      <c r="AO33" s="6"/>
      <c r="AP33" s="2"/>
      <c r="AQ33" s="6"/>
      <c r="AR33" s="2"/>
      <c r="AS33" s="6"/>
      <c r="AT33" s="2"/>
      <c r="AU33" s="6"/>
      <c r="AV33" s="2"/>
      <c r="AW33" s="6"/>
      <c r="AX33" s="2"/>
      <c r="AY33" s="6"/>
      <c r="AZ33" s="2"/>
      <c r="BA33" s="6"/>
      <c r="BB33" s="2"/>
      <c r="BC33" s="6"/>
      <c r="BD33" s="2"/>
      <c r="BE33" s="6"/>
      <c r="BF33" s="2"/>
      <c r="BG33" s="6"/>
      <c r="BH33" s="2"/>
      <c r="BI33" s="6"/>
      <c r="BJ33" s="2"/>
      <c r="BK33" s="6"/>
      <c r="BL33" s="2"/>
      <c r="BM33" s="6"/>
      <c r="BN33" s="2"/>
      <c r="BO33" s="4"/>
      <c r="BP33" s="31">
        <f>IFERROR(IF(COUNTA(F33:BN33)/D33&gt;1,1,COUNTA(F33:BN33)/D33),0)</f>
        <v>0</v>
      </c>
      <c r="BQ33" s="30">
        <f>IF(COUNTA(F33:BN33)&gt;D33,D33,COUNTA(F33:BN33))</f>
        <v>0</v>
      </c>
      <c r="BR33" s="32"/>
      <c r="BS33" s="47"/>
    </row>
    <row r="34" spans="1:71" ht="4.1500000000000004" customHeight="1" x14ac:dyDescent="0.25">
      <c r="A34" s="47"/>
      <c r="B34" s="86"/>
      <c r="C34" s="87"/>
      <c r="D34" s="10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4"/>
      <c r="BP34" s="33"/>
      <c r="BQ34" s="34"/>
      <c r="BR34" s="32"/>
      <c r="BS34" s="47"/>
    </row>
    <row r="35" spans="1:71" x14ac:dyDescent="0.25">
      <c r="A35" s="47"/>
      <c r="B35" s="86"/>
      <c r="C35" s="87"/>
      <c r="D35" s="10"/>
      <c r="E35" s="6"/>
      <c r="F35" s="2"/>
      <c r="G35" s="6"/>
      <c r="H35" s="2"/>
      <c r="I35" s="6"/>
      <c r="J35" s="2"/>
      <c r="K35" s="6"/>
      <c r="L35" s="2"/>
      <c r="M35" s="6"/>
      <c r="N35" s="2"/>
      <c r="O35" s="6"/>
      <c r="P35" s="2"/>
      <c r="Q35" s="6"/>
      <c r="R35" s="2"/>
      <c r="S35" s="6"/>
      <c r="T35" s="2"/>
      <c r="U35" s="6"/>
      <c r="V35" s="2"/>
      <c r="W35" s="6"/>
      <c r="X35" s="2"/>
      <c r="Y35" s="6"/>
      <c r="Z35" s="2"/>
      <c r="AA35" s="6"/>
      <c r="AB35" s="2"/>
      <c r="AC35" s="6"/>
      <c r="AD35" s="2"/>
      <c r="AE35" s="6"/>
      <c r="AF35" s="2"/>
      <c r="AG35" s="6"/>
      <c r="AH35" s="2"/>
      <c r="AI35" s="6"/>
      <c r="AJ35" s="2"/>
      <c r="AK35" s="6"/>
      <c r="AL35" s="2"/>
      <c r="AM35" s="6"/>
      <c r="AN35" s="2"/>
      <c r="AO35" s="6"/>
      <c r="AP35" s="2"/>
      <c r="AQ35" s="6"/>
      <c r="AR35" s="2"/>
      <c r="AS35" s="6"/>
      <c r="AT35" s="2"/>
      <c r="AU35" s="6"/>
      <c r="AV35" s="2"/>
      <c r="AW35" s="6"/>
      <c r="AX35" s="2"/>
      <c r="AY35" s="6"/>
      <c r="AZ35" s="2"/>
      <c r="BA35" s="6"/>
      <c r="BB35" s="2"/>
      <c r="BC35" s="6"/>
      <c r="BD35" s="2"/>
      <c r="BE35" s="6"/>
      <c r="BF35" s="2"/>
      <c r="BG35" s="6"/>
      <c r="BH35" s="2"/>
      <c r="BI35" s="6"/>
      <c r="BJ35" s="2"/>
      <c r="BK35" s="6"/>
      <c r="BL35" s="2"/>
      <c r="BM35" s="6"/>
      <c r="BN35" s="2"/>
      <c r="BO35" s="4"/>
      <c r="BP35" s="31">
        <f>IFERROR(IF(COUNTA(F35:BN35)/D35&gt;1,1,COUNTA(F35:BN35)/D35),0)</f>
        <v>0</v>
      </c>
      <c r="BQ35" s="30">
        <f>IF(COUNTA(F35:BN35)&gt;D35,D35,COUNTA(F35:BN35))</f>
        <v>0</v>
      </c>
      <c r="BR35" s="32"/>
      <c r="BS35" s="47"/>
    </row>
    <row r="36" spans="1:71" ht="4.1500000000000004" customHeight="1" x14ac:dyDescent="0.25">
      <c r="A36" s="47"/>
      <c r="B36" s="86"/>
      <c r="C36" s="87"/>
      <c r="D36" s="10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4"/>
      <c r="BP36" s="33"/>
      <c r="BQ36" s="34"/>
      <c r="BR36" s="32"/>
      <c r="BS36" s="47"/>
    </row>
    <row r="37" spans="1:71" x14ac:dyDescent="0.25">
      <c r="A37" s="47"/>
      <c r="B37" s="86"/>
      <c r="C37" s="87"/>
      <c r="D37" s="10"/>
      <c r="E37" s="6"/>
      <c r="F37" s="2"/>
      <c r="G37" s="6"/>
      <c r="H37" s="2"/>
      <c r="I37" s="6"/>
      <c r="J37" s="2"/>
      <c r="K37" s="6"/>
      <c r="L37" s="2"/>
      <c r="M37" s="6"/>
      <c r="N37" s="2"/>
      <c r="O37" s="6"/>
      <c r="P37" s="2"/>
      <c r="Q37" s="6"/>
      <c r="R37" s="2"/>
      <c r="S37" s="6"/>
      <c r="T37" s="2"/>
      <c r="U37" s="6"/>
      <c r="V37" s="2"/>
      <c r="W37" s="6"/>
      <c r="X37" s="2"/>
      <c r="Y37" s="6"/>
      <c r="Z37" s="2"/>
      <c r="AA37" s="6"/>
      <c r="AB37" s="2"/>
      <c r="AC37" s="6"/>
      <c r="AD37" s="2"/>
      <c r="AE37" s="6"/>
      <c r="AF37" s="2"/>
      <c r="AG37" s="6"/>
      <c r="AH37" s="2"/>
      <c r="AI37" s="6"/>
      <c r="AJ37" s="2"/>
      <c r="AK37" s="6"/>
      <c r="AL37" s="2"/>
      <c r="AM37" s="6"/>
      <c r="AN37" s="2"/>
      <c r="AO37" s="6"/>
      <c r="AP37" s="2"/>
      <c r="AQ37" s="6"/>
      <c r="AR37" s="2"/>
      <c r="AS37" s="6"/>
      <c r="AT37" s="2"/>
      <c r="AU37" s="6"/>
      <c r="AV37" s="2"/>
      <c r="AW37" s="6"/>
      <c r="AX37" s="2"/>
      <c r="AY37" s="6"/>
      <c r="AZ37" s="2"/>
      <c r="BA37" s="6"/>
      <c r="BB37" s="2"/>
      <c r="BC37" s="6"/>
      <c r="BD37" s="2"/>
      <c r="BE37" s="6"/>
      <c r="BF37" s="2"/>
      <c r="BG37" s="6"/>
      <c r="BH37" s="2"/>
      <c r="BI37" s="6"/>
      <c r="BJ37" s="2"/>
      <c r="BK37" s="6"/>
      <c r="BL37" s="2"/>
      <c r="BM37" s="6"/>
      <c r="BN37" s="2"/>
      <c r="BO37" s="4"/>
      <c r="BP37" s="31">
        <f>IFERROR(IF(COUNTA(F37:BN37)/D37&gt;1,1,COUNTA(F37:BN37)/D37),0)</f>
        <v>0</v>
      </c>
      <c r="BQ37" s="30">
        <f>IF(COUNTA(F37:BN37)&gt;D37,D37,COUNTA(F37:BN37))</f>
        <v>0</v>
      </c>
      <c r="BR37" s="32"/>
      <c r="BS37" s="47"/>
    </row>
    <row r="38" spans="1:71" ht="4.1500000000000004" customHeight="1" x14ac:dyDescent="0.25">
      <c r="A38" s="47"/>
      <c r="B38" s="86"/>
      <c r="C38" s="87"/>
      <c r="D38" s="10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4"/>
      <c r="BP38" s="33"/>
      <c r="BQ38" s="34"/>
      <c r="BR38" s="32"/>
      <c r="BS38" s="47"/>
    </row>
    <row r="39" spans="1:71" x14ac:dyDescent="0.25">
      <c r="A39" s="47"/>
      <c r="B39" s="86"/>
      <c r="C39" s="87"/>
      <c r="D39" s="10"/>
      <c r="E39" s="6"/>
      <c r="F39" s="2"/>
      <c r="G39" s="6"/>
      <c r="H39" s="2"/>
      <c r="I39" s="6"/>
      <c r="J39" s="2"/>
      <c r="K39" s="6"/>
      <c r="L39" s="2"/>
      <c r="M39" s="6"/>
      <c r="N39" s="2"/>
      <c r="O39" s="6"/>
      <c r="P39" s="2"/>
      <c r="Q39" s="6"/>
      <c r="R39" s="2"/>
      <c r="S39" s="6"/>
      <c r="T39" s="2"/>
      <c r="U39" s="6"/>
      <c r="V39" s="2"/>
      <c r="W39" s="6"/>
      <c r="X39" s="2"/>
      <c r="Y39" s="6"/>
      <c r="Z39" s="2"/>
      <c r="AA39" s="6"/>
      <c r="AB39" s="2"/>
      <c r="AC39" s="6"/>
      <c r="AD39" s="2"/>
      <c r="AE39" s="6"/>
      <c r="AF39" s="2"/>
      <c r="AG39" s="6"/>
      <c r="AH39" s="2"/>
      <c r="AI39" s="6"/>
      <c r="AJ39" s="2"/>
      <c r="AK39" s="6"/>
      <c r="AL39" s="2"/>
      <c r="AM39" s="6"/>
      <c r="AN39" s="2"/>
      <c r="AO39" s="6"/>
      <c r="AP39" s="2"/>
      <c r="AQ39" s="6"/>
      <c r="AR39" s="2"/>
      <c r="AS39" s="6"/>
      <c r="AT39" s="2"/>
      <c r="AU39" s="6"/>
      <c r="AV39" s="2"/>
      <c r="AW39" s="6"/>
      <c r="AX39" s="2"/>
      <c r="AY39" s="6"/>
      <c r="AZ39" s="2"/>
      <c r="BA39" s="6"/>
      <c r="BB39" s="2"/>
      <c r="BC39" s="6"/>
      <c r="BD39" s="2"/>
      <c r="BE39" s="6"/>
      <c r="BF39" s="2"/>
      <c r="BG39" s="6"/>
      <c r="BH39" s="2"/>
      <c r="BI39" s="6"/>
      <c r="BJ39" s="2"/>
      <c r="BK39" s="6"/>
      <c r="BL39" s="2"/>
      <c r="BM39" s="6"/>
      <c r="BN39" s="2"/>
      <c r="BO39" s="4"/>
      <c r="BP39" s="31">
        <f>IFERROR(IF(COUNTA(F39:BN39)/D39&gt;1,1,COUNTA(F39:BN39)/D39),0)</f>
        <v>0</v>
      </c>
      <c r="BQ39" s="30">
        <f>IF(COUNTA(F39:BN39)&gt;D39,D39,COUNTA(F39:BN39))</f>
        <v>0</v>
      </c>
      <c r="BR39" s="32"/>
      <c r="BS39" s="47"/>
    </row>
    <row r="40" spans="1:71" ht="4.1500000000000004" customHeight="1" x14ac:dyDescent="0.25">
      <c r="A40" s="47"/>
      <c r="B40" s="86"/>
      <c r="C40" s="87"/>
      <c r="D40" s="10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4"/>
      <c r="BP40" s="33"/>
      <c r="BQ40" s="34"/>
      <c r="BR40" s="32"/>
      <c r="BS40" s="47"/>
    </row>
    <row r="41" spans="1:71" x14ac:dyDescent="0.25">
      <c r="A41" s="47"/>
      <c r="B41" s="86"/>
      <c r="C41" s="87"/>
      <c r="D41" s="10"/>
      <c r="E41" s="6"/>
      <c r="F41" s="2"/>
      <c r="G41" s="6"/>
      <c r="H41" s="2"/>
      <c r="I41" s="6"/>
      <c r="J41" s="2"/>
      <c r="K41" s="6"/>
      <c r="L41" s="2"/>
      <c r="M41" s="6"/>
      <c r="N41" s="2"/>
      <c r="O41" s="6"/>
      <c r="P41" s="2"/>
      <c r="Q41" s="6"/>
      <c r="R41" s="2"/>
      <c r="S41" s="6"/>
      <c r="T41" s="2"/>
      <c r="U41" s="6"/>
      <c r="V41" s="2"/>
      <c r="W41" s="6"/>
      <c r="X41" s="2"/>
      <c r="Y41" s="6"/>
      <c r="Z41" s="2"/>
      <c r="AA41" s="6"/>
      <c r="AB41" s="2"/>
      <c r="AC41" s="6"/>
      <c r="AD41" s="2"/>
      <c r="AE41" s="6"/>
      <c r="AF41" s="2"/>
      <c r="AG41" s="6"/>
      <c r="AH41" s="2"/>
      <c r="AI41" s="6"/>
      <c r="AJ41" s="2"/>
      <c r="AK41" s="6"/>
      <c r="AL41" s="2"/>
      <c r="AM41" s="6"/>
      <c r="AN41" s="2"/>
      <c r="AO41" s="6"/>
      <c r="AP41" s="2"/>
      <c r="AQ41" s="6"/>
      <c r="AR41" s="2"/>
      <c r="AS41" s="6"/>
      <c r="AT41" s="2"/>
      <c r="AU41" s="6"/>
      <c r="AV41" s="2"/>
      <c r="AW41" s="6"/>
      <c r="AX41" s="2"/>
      <c r="AY41" s="6"/>
      <c r="AZ41" s="2"/>
      <c r="BA41" s="6"/>
      <c r="BB41" s="2"/>
      <c r="BC41" s="6"/>
      <c r="BD41" s="2"/>
      <c r="BE41" s="6"/>
      <c r="BF41" s="2"/>
      <c r="BG41" s="6"/>
      <c r="BH41" s="2"/>
      <c r="BI41" s="6"/>
      <c r="BJ41" s="2"/>
      <c r="BK41" s="6"/>
      <c r="BL41" s="2"/>
      <c r="BM41" s="6"/>
      <c r="BN41" s="2"/>
      <c r="BO41" s="4"/>
      <c r="BP41" s="31">
        <f>IFERROR(IF(COUNTA(F41:BN41)/D41&gt;1,1,COUNTA(F41:BN41)/D41),0)</f>
        <v>0</v>
      </c>
      <c r="BQ41" s="30">
        <f>IF(COUNTA(F41:BN41)&gt;D41,D41,COUNTA(F41:BN41))</f>
        <v>0</v>
      </c>
      <c r="BR41" s="32"/>
      <c r="BS41" s="47"/>
    </row>
    <row r="42" spans="1:71" ht="6" customHeight="1" x14ac:dyDescent="0.25">
      <c r="A42" s="47"/>
      <c r="B42" s="42"/>
      <c r="C42" s="14"/>
      <c r="D42" s="10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4"/>
      <c r="BP42" s="33"/>
      <c r="BQ42" s="34"/>
      <c r="BR42" s="32"/>
      <c r="BS42" s="47"/>
    </row>
    <row r="43" spans="1:71" ht="35.450000000000003" customHeight="1" x14ac:dyDescent="0.25">
      <c r="A43" s="47"/>
      <c r="B43" s="79" t="s">
        <v>18</v>
      </c>
      <c r="C43" s="80"/>
      <c r="D43" s="81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4"/>
      <c r="BP43" s="82" t="str">
        <f>SUM(BQ15:BQ41)&amp;"/"&amp;SUM(D15:D41)</f>
        <v>52/84</v>
      </c>
      <c r="BQ43" s="83"/>
      <c r="BR43" s="32"/>
      <c r="BS43" s="47"/>
    </row>
    <row r="44" spans="1:71" x14ac:dyDescent="0.25">
      <c r="A44" s="47"/>
      <c r="B44" s="79"/>
      <c r="C44" s="80"/>
      <c r="D44" s="81"/>
      <c r="E44" s="6"/>
      <c r="F44" s="6">
        <f>COUNTA(F15:F41)</f>
        <v>4</v>
      </c>
      <c r="G44" s="6"/>
      <c r="H44" s="6">
        <f>COUNTA(H15:H41)</f>
        <v>2</v>
      </c>
      <c r="I44" s="6"/>
      <c r="J44" s="6">
        <f>COUNTA(J15:J41)</f>
        <v>3</v>
      </c>
      <c r="K44" s="6"/>
      <c r="L44" s="6">
        <f>COUNTA(L15:L41)</f>
        <v>3</v>
      </c>
      <c r="M44" s="6"/>
      <c r="N44" s="6">
        <f>COUNTA(N15:N41)</f>
        <v>2</v>
      </c>
      <c r="O44" s="6"/>
      <c r="P44" s="6">
        <f>COUNTA(P15:P41)</f>
        <v>3</v>
      </c>
      <c r="Q44" s="6"/>
      <c r="R44" s="6">
        <f>COUNTA(R15:R41)</f>
        <v>3</v>
      </c>
      <c r="S44" s="6"/>
      <c r="T44" s="6">
        <f>COUNTA(T15:T41)</f>
        <v>5</v>
      </c>
      <c r="U44" s="6"/>
      <c r="V44" s="6">
        <f>COUNTA(V15:V41)</f>
        <v>3</v>
      </c>
      <c r="W44" s="6"/>
      <c r="X44" s="6">
        <f>COUNTA(X15:X41)</f>
        <v>1</v>
      </c>
      <c r="Y44" s="6"/>
      <c r="Z44" s="6">
        <f>COUNTA(Z15:Z41)</f>
        <v>2</v>
      </c>
      <c r="AA44" s="6"/>
      <c r="AB44" s="6">
        <f>COUNTA(AB15:AB41)</f>
        <v>3</v>
      </c>
      <c r="AC44" s="6"/>
      <c r="AD44" s="6">
        <f>COUNTA(AD15:AD41)</f>
        <v>3</v>
      </c>
      <c r="AE44" s="6"/>
      <c r="AF44" s="6">
        <f>COUNTA(AF15:AF41)</f>
        <v>0</v>
      </c>
      <c r="AG44" s="6"/>
      <c r="AH44" s="6">
        <f>COUNTA(AH15:AH41)</f>
        <v>3</v>
      </c>
      <c r="AI44" s="6"/>
      <c r="AJ44" s="6">
        <f>COUNTA(AJ15:AJ41)</f>
        <v>2</v>
      </c>
      <c r="AK44" s="6"/>
      <c r="AL44" s="6">
        <f>COUNTA(AL15:AL41)</f>
        <v>1</v>
      </c>
      <c r="AM44" s="6"/>
      <c r="AN44" s="6">
        <f>COUNTA(AN15:AN41)</f>
        <v>2</v>
      </c>
      <c r="AO44" s="6"/>
      <c r="AP44" s="6">
        <f>COUNTA(AP15:AP41)</f>
        <v>1</v>
      </c>
      <c r="AQ44" s="6"/>
      <c r="AR44" s="6">
        <f>COUNTA(AR15:AR41)</f>
        <v>1</v>
      </c>
      <c r="AS44" s="6"/>
      <c r="AT44" s="6">
        <f>COUNTA(AT15:AT41)</f>
        <v>2</v>
      </c>
      <c r="AU44" s="6"/>
      <c r="AV44" s="6">
        <f>COUNTA(AV15:AV41)</f>
        <v>3</v>
      </c>
      <c r="AW44" s="6"/>
      <c r="AX44" s="6">
        <f>COUNTA(AX15:AX41)</f>
        <v>0</v>
      </c>
      <c r="AY44" s="6"/>
      <c r="AZ44" s="6">
        <f>COUNTA(AZ15:AZ41)</f>
        <v>0</v>
      </c>
      <c r="BA44" s="6"/>
      <c r="BB44" s="6">
        <f>COUNTA(BB15:BB41)</f>
        <v>0</v>
      </c>
      <c r="BC44" s="6"/>
      <c r="BD44" s="6">
        <f>COUNTA(BD15:BD41)</f>
        <v>0</v>
      </c>
      <c r="BE44" s="6"/>
      <c r="BF44" s="6">
        <f>COUNTA(BF15:BF41)</f>
        <v>0</v>
      </c>
      <c r="BG44" s="6"/>
      <c r="BH44" s="6">
        <f>COUNTA(BH15:BH41)</f>
        <v>0</v>
      </c>
      <c r="BI44" s="6"/>
      <c r="BJ44" s="6">
        <f>COUNTA(BJ15:BJ41)</f>
        <v>0</v>
      </c>
      <c r="BK44" s="6"/>
      <c r="BL44" s="6">
        <f>COUNTA(BL15:BL41)</f>
        <v>0</v>
      </c>
      <c r="BM44" s="6"/>
      <c r="BN44" s="6">
        <f>COUNTA(BN15:BN41)</f>
        <v>0</v>
      </c>
      <c r="BO44" s="4"/>
      <c r="BP44" s="84" t="s">
        <v>19</v>
      </c>
      <c r="BQ44" s="85"/>
      <c r="BR44" s="32"/>
      <c r="BS44" s="47"/>
    </row>
    <row r="45" spans="1:71" ht="6.6" customHeight="1" x14ac:dyDescent="0.25">
      <c r="A45" s="47"/>
      <c r="B45" s="43"/>
      <c r="C45" s="15"/>
      <c r="D45" s="11"/>
      <c r="E45" s="7"/>
      <c r="F45" s="38">
        <f>COUNTA($B$15:$C$41)-F44</f>
        <v>5</v>
      </c>
      <c r="G45" s="38"/>
      <c r="H45" s="38">
        <f>COUNTA($B$15:$C$41)-H44</f>
        <v>7</v>
      </c>
      <c r="I45" s="38"/>
      <c r="J45" s="38">
        <f>COUNTA($B$15:$C$41)-J44</f>
        <v>6</v>
      </c>
      <c r="K45" s="38"/>
      <c r="L45" s="38">
        <f t="shared" ref="L45" si="0">COUNTA($B$15:$C$41)-L44</f>
        <v>6</v>
      </c>
      <c r="M45" s="38"/>
      <c r="N45" s="38">
        <f t="shared" ref="N45" si="1">COUNTA($B$15:$C$41)-N44</f>
        <v>7</v>
      </c>
      <c r="O45" s="38"/>
      <c r="P45" s="38">
        <f t="shared" ref="P45" si="2">COUNTA($B$15:$C$41)-P44</f>
        <v>6</v>
      </c>
      <c r="Q45" s="38"/>
      <c r="R45" s="38">
        <f t="shared" ref="R45" si="3">COUNTA($B$15:$C$41)-R44</f>
        <v>6</v>
      </c>
      <c r="S45" s="38"/>
      <c r="T45" s="38">
        <f t="shared" ref="T45" si="4">COUNTA($B$15:$C$41)-T44</f>
        <v>4</v>
      </c>
      <c r="U45" s="38"/>
      <c r="V45" s="38">
        <f t="shared" ref="V45" si="5">COUNTA($B$15:$C$41)-V44</f>
        <v>6</v>
      </c>
      <c r="W45" s="38"/>
      <c r="X45" s="38">
        <f t="shared" ref="X45" si="6">COUNTA($B$15:$C$41)-X44</f>
        <v>8</v>
      </c>
      <c r="Y45" s="38"/>
      <c r="Z45" s="38">
        <f t="shared" ref="Z45" si="7">COUNTA($B$15:$C$41)-Z44</f>
        <v>7</v>
      </c>
      <c r="AA45" s="38"/>
      <c r="AB45" s="38">
        <f t="shared" ref="AB45" si="8">COUNTA($B$15:$C$41)-AB44</f>
        <v>6</v>
      </c>
      <c r="AC45" s="38"/>
      <c r="AD45" s="38">
        <f t="shared" ref="AD45" si="9">COUNTA($B$15:$C$41)-AD44</f>
        <v>6</v>
      </c>
      <c r="AE45" s="38"/>
      <c r="AF45" s="38">
        <f t="shared" ref="AF45" si="10">COUNTA($B$15:$C$41)-AF44</f>
        <v>9</v>
      </c>
      <c r="AG45" s="38"/>
      <c r="AH45" s="38">
        <f t="shared" ref="AH45" si="11">COUNTA($B$15:$C$41)-AH44</f>
        <v>6</v>
      </c>
      <c r="AI45" s="38"/>
      <c r="AJ45" s="38">
        <f t="shared" ref="AJ45" si="12">COUNTA($B$15:$C$41)-AJ44</f>
        <v>7</v>
      </c>
      <c r="AK45" s="38"/>
      <c r="AL45" s="38">
        <f t="shared" ref="AL45" si="13">COUNTA($B$15:$C$41)-AL44</f>
        <v>8</v>
      </c>
      <c r="AM45" s="38"/>
      <c r="AN45" s="38">
        <f t="shared" ref="AN45" si="14">COUNTA($B$15:$C$41)-AN44</f>
        <v>7</v>
      </c>
      <c r="AO45" s="38"/>
      <c r="AP45" s="38">
        <f t="shared" ref="AP45" si="15">COUNTA($B$15:$C$41)-AP44</f>
        <v>8</v>
      </c>
      <c r="AQ45" s="38"/>
      <c r="AR45" s="38">
        <f t="shared" ref="AR45" si="16">COUNTA($B$15:$C$41)-AR44</f>
        <v>8</v>
      </c>
      <c r="AS45" s="38"/>
      <c r="AT45" s="38">
        <f t="shared" ref="AT45" si="17">COUNTA($B$15:$C$41)-AT44</f>
        <v>7</v>
      </c>
      <c r="AU45" s="38"/>
      <c r="AV45" s="38">
        <f t="shared" ref="AV45" si="18">COUNTA($B$15:$C$41)-AV44</f>
        <v>6</v>
      </c>
      <c r="AW45" s="38"/>
      <c r="AX45" s="38">
        <f t="shared" ref="AX45" si="19">COUNTA($B$15:$C$41)-AX44</f>
        <v>9</v>
      </c>
      <c r="AY45" s="38"/>
      <c r="AZ45" s="38">
        <f t="shared" ref="AZ45" si="20">COUNTA($B$15:$C$41)-AZ44</f>
        <v>9</v>
      </c>
      <c r="BA45" s="38"/>
      <c r="BB45" s="38">
        <f t="shared" ref="BB45" si="21">COUNTA($B$15:$C$41)-BB44</f>
        <v>9</v>
      </c>
      <c r="BC45" s="38"/>
      <c r="BD45" s="38">
        <f t="shared" ref="BD45" si="22">COUNTA($B$15:$C$41)-BD44</f>
        <v>9</v>
      </c>
      <c r="BE45" s="38"/>
      <c r="BF45" s="38">
        <f t="shared" ref="BF45" si="23">COUNTA($B$15:$C$41)-BF44</f>
        <v>9</v>
      </c>
      <c r="BG45" s="38"/>
      <c r="BH45" s="38">
        <f t="shared" ref="BH45" si="24">COUNTA($B$15:$C$41)-BH44</f>
        <v>9</v>
      </c>
      <c r="BI45" s="38"/>
      <c r="BJ45" s="38">
        <f t="shared" ref="BJ45" si="25">COUNTA($B$15:$C$41)-BJ44</f>
        <v>9</v>
      </c>
      <c r="BK45" s="38"/>
      <c r="BL45" s="38">
        <f t="shared" ref="BL45" si="26">COUNTA($B$15:$C$41)-BL44</f>
        <v>9</v>
      </c>
      <c r="BM45" s="38"/>
      <c r="BN45" s="38">
        <f t="shared" ref="BN45" si="27">COUNTA($B$15:$C$41)-BN44</f>
        <v>9</v>
      </c>
      <c r="BO45" s="7"/>
      <c r="BP45" s="35"/>
      <c r="BQ45" s="36"/>
      <c r="BR45" s="37"/>
      <c r="BS45" s="47"/>
    </row>
    <row r="46" spans="1:71" x14ac:dyDescent="0.25">
      <c r="A46" s="55"/>
      <c r="B46" s="56"/>
      <c r="C46" s="55"/>
      <c r="D46" s="57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</row>
    <row r="47" spans="1:71" x14ac:dyDescent="0.25">
      <c r="A47" s="55"/>
      <c r="B47" s="56"/>
      <c r="C47" s="55"/>
      <c r="D47" s="57"/>
      <c r="E47" s="55"/>
      <c r="F47" s="72" t="s">
        <v>21</v>
      </c>
      <c r="G47" s="72"/>
      <c r="H47" s="72"/>
      <c r="I47" s="72"/>
      <c r="J47" s="72"/>
      <c r="K47" s="72"/>
      <c r="L47" s="71">
        <f>INDEX(F11:BN11, MATCH(1, F55:BN55, 0))-1</f>
        <v>22</v>
      </c>
      <c r="M47" s="71"/>
      <c r="N47" s="71"/>
      <c r="O47" s="55"/>
      <c r="P47" s="55"/>
      <c r="Q47" s="55"/>
      <c r="R47" s="55"/>
      <c r="S47" s="55"/>
      <c r="T47" s="55"/>
      <c r="U47" s="55"/>
      <c r="V47" s="70" t="s">
        <v>24</v>
      </c>
      <c r="W47" s="70"/>
      <c r="X47" s="70"/>
      <c r="Y47" s="70"/>
      <c r="Z47" s="70"/>
      <c r="AA47" s="55"/>
      <c r="AB47" s="69">
        <f>((INDEX(F44:BN44, MATCH(L47, F11:BN11, 0))+INDEX(F44:BN44, MATCH(L47-1, F11:BN11, 0))+INDEX(F44:BN44, MATCH(L47-2, F11:BN11, 0)))/3)/(SUM(D15:D41)/C8)</f>
        <v>0.73809523809523814</v>
      </c>
      <c r="AC47" s="69"/>
      <c r="AD47" s="69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</row>
    <row r="48" spans="1:71" ht="11.45" customHeight="1" x14ac:dyDescent="0.25">
      <c r="A48" s="55"/>
      <c r="B48" s="58" t="s">
        <v>19</v>
      </c>
      <c r="C48" s="55"/>
      <c r="D48" s="57"/>
      <c r="E48" s="55"/>
      <c r="F48" s="71" t="s">
        <v>22</v>
      </c>
      <c r="G48" s="71"/>
      <c r="H48" s="71"/>
      <c r="I48" s="71"/>
      <c r="J48" s="71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70" t="s">
        <v>25</v>
      </c>
      <c r="W48" s="70"/>
      <c r="X48" s="70"/>
      <c r="Y48" s="70"/>
      <c r="Z48" s="70"/>
      <c r="AA48" s="55"/>
      <c r="AB48" s="69">
        <f>IF(L47&lt;3,0.5,AB47)</f>
        <v>0.73809523809523814</v>
      </c>
      <c r="AC48" s="69"/>
      <c r="AD48" s="69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47"/>
      <c r="BB48" s="47"/>
      <c r="BC48" s="60"/>
      <c r="BD48" s="60"/>
      <c r="BE48" s="60"/>
      <c r="BF48" s="60"/>
      <c r="BG48" s="60"/>
      <c r="BH48" s="64" t="s">
        <v>29</v>
      </c>
      <c r="BI48" s="64"/>
      <c r="BJ48" s="64"/>
      <c r="BK48" s="64"/>
      <c r="BL48" s="64"/>
      <c r="BM48" s="64"/>
      <c r="BN48" s="64"/>
      <c r="BO48" s="64"/>
      <c r="BP48" s="64"/>
      <c r="BQ48" s="64"/>
      <c r="BR48" s="60"/>
      <c r="BS48" s="47"/>
    </row>
    <row r="49" spans="1:71" ht="11.45" customHeight="1" x14ac:dyDescent="0.25">
      <c r="A49" s="55"/>
      <c r="B49" s="59">
        <f>SUM(BQ15:BQ41)/SUM(D15:D41)</f>
        <v>0.61904761904761907</v>
      </c>
      <c r="C49" s="55"/>
      <c r="D49" s="57"/>
      <c r="E49" s="55"/>
      <c r="F49" s="73">
        <f>IFERROR(IF((B49*C8/L47)&gt;1,1,B49*C8/L47),0)</f>
        <v>0.87229437229437223</v>
      </c>
      <c r="G49" s="73"/>
      <c r="H49" s="73"/>
      <c r="I49" s="73"/>
      <c r="J49" s="73"/>
      <c r="K49" s="59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68" t="s">
        <v>26</v>
      </c>
      <c r="W49" s="68"/>
      <c r="X49" s="68"/>
      <c r="Y49" s="68"/>
      <c r="Z49" s="68"/>
      <c r="AA49" s="68"/>
      <c r="AB49" s="69">
        <f>IF(AB48&gt;1,1,AB48)</f>
        <v>0.73809523809523814</v>
      </c>
      <c r="AC49" s="69"/>
      <c r="AD49" s="69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47"/>
      <c r="BB49" s="47"/>
      <c r="BC49" s="60"/>
      <c r="BD49" s="60"/>
      <c r="BE49" s="60"/>
      <c r="BF49" s="60"/>
      <c r="BG49" s="60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0"/>
      <c r="BS49" s="47"/>
    </row>
    <row r="50" spans="1:71" ht="11.45" customHeight="1" x14ac:dyDescent="0.25">
      <c r="A50" s="55"/>
      <c r="B50" s="59">
        <f>1-B49</f>
        <v>0.38095238095238093</v>
      </c>
      <c r="C50" s="55"/>
      <c r="D50" s="57"/>
      <c r="E50" s="55"/>
      <c r="F50" s="73">
        <f>1-F49</f>
        <v>0.12770562770562777</v>
      </c>
      <c r="G50" s="73"/>
      <c r="H50" s="73"/>
      <c r="I50" s="73"/>
      <c r="J50" s="73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68" t="s">
        <v>28</v>
      </c>
      <c r="W50" s="68"/>
      <c r="X50" s="68"/>
      <c r="Y50" s="68"/>
      <c r="Z50" s="68"/>
      <c r="AA50" s="68"/>
      <c r="AB50" s="69">
        <f>1-AB49</f>
        <v>0.26190476190476186</v>
      </c>
      <c r="AC50" s="69"/>
      <c r="AD50" s="69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47"/>
      <c r="BB50" s="47"/>
      <c r="BC50" s="60"/>
      <c r="BD50" s="60"/>
      <c r="BE50" s="60"/>
      <c r="BF50" s="60"/>
      <c r="BG50" s="60"/>
      <c r="BH50" s="64" t="s">
        <v>1</v>
      </c>
      <c r="BI50" s="64"/>
      <c r="BJ50" s="64"/>
      <c r="BK50" s="64"/>
      <c r="BL50" s="64"/>
      <c r="BM50" s="64"/>
      <c r="BN50" s="64"/>
      <c r="BO50" s="64"/>
      <c r="BP50" s="64"/>
      <c r="BQ50" s="64"/>
      <c r="BR50" s="60"/>
      <c r="BS50" s="47"/>
    </row>
    <row r="51" spans="1:71" ht="11.45" customHeight="1" x14ac:dyDescent="0.25">
      <c r="A51" s="55"/>
      <c r="B51" s="58" t="s">
        <v>20</v>
      </c>
      <c r="C51" s="55"/>
      <c r="D51" s="57"/>
      <c r="E51" s="55"/>
      <c r="F51" s="72" t="s">
        <v>23</v>
      </c>
      <c r="G51" s="72"/>
      <c r="H51" s="72"/>
      <c r="I51" s="72"/>
      <c r="J51" s="72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68" t="s">
        <v>27</v>
      </c>
      <c r="W51" s="68"/>
      <c r="X51" s="68"/>
      <c r="Y51" s="68"/>
      <c r="Z51" s="68"/>
      <c r="AA51" s="68"/>
      <c r="AB51" s="69">
        <f>IF(AB48&gt;1,"&gt;100%", AB48)</f>
        <v>0.73809523809523814</v>
      </c>
      <c r="AC51" s="69"/>
      <c r="AD51" s="69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47"/>
      <c r="BB51" s="47"/>
      <c r="BC51" s="60"/>
      <c r="BD51" s="60"/>
      <c r="BE51" s="60"/>
      <c r="BF51" s="60"/>
      <c r="BG51" s="60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0"/>
      <c r="BS51" s="47"/>
    </row>
    <row r="52" spans="1:71" ht="11.45" customHeight="1" x14ac:dyDescent="0.25">
      <c r="A52" s="55"/>
      <c r="B52" s="56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5"/>
      <c r="AL52" s="55"/>
      <c r="AM52" s="55"/>
      <c r="AN52" s="55"/>
      <c r="AO52" s="55"/>
      <c r="AP52" s="55"/>
      <c r="AQ52" s="55"/>
      <c r="AR52" s="55"/>
      <c r="AS52" s="55"/>
      <c r="AT52" s="55"/>
      <c r="AU52" s="55"/>
      <c r="AV52" s="55"/>
      <c r="AW52" s="55"/>
      <c r="AX52" s="55"/>
      <c r="AY52" s="55"/>
      <c r="AZ52" s="55"/>
      <c r="BA52" s="47"/>
      <c r="BB52" s="47"/>
      <c r="BC52" s="60"/>
      <c r="BD52" s="60"/>
      <c r="BE52" s="60"/>
      <c r="BF52" s="60"/>
      <c r="BG52" s="60"/>
      <c r="BH52" s="64" t="s">
        <v>30</v>
      </c>
      <c r="BI52" s="64"/>
      <c r="BJ52" s="64"/>
      <c r="BK52" s="64"/>
      <c r="BL52" s="64"/>
      <c r="BM52" s="64"/>
      <c r="BN52" s="64"/>
      <c r="BO52" s="64"/>
      <c r="BP52" s="64"/>
      <c r="BQ52" s="64"/>
      <c r="BR52" s="60"/>
      <c r="BS52" s="47"/>
    </row>
    <row r="53" spans="1:71" ht="11.45" customHeight="1" x14ac:dyDescent="0.25">
      <c r="A53" s="55"/>
      <c r="B53" s="56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55"/>
      <c r="AK53" s="55"/>
      <c r="AL53" s="55"/>
      <c r="AM53" s="55"/>
      <c r="AN53" s="55"/>
      <c r="AO53" s="55"/>
      <c r="AP53" s="55"/>
      <c r="AQ53" s="55"/>
      <c r="AR53" s="55"/>
      <c r="AS53" s="55"/>
      <c r="AT53" s="55"/>
      <c r="AU53" s="55"/>
      <c r="AV53" s="55"/>
      <c r="AW53" s="55"/>
      <c r="AX53" s="55"/>
      <c r="AY53" s="55"/>
      <c r="AZ53" s="55"/>
      <c r="BA53" s="47"/>
      <c r="BB53" s="47"/>
      <c r="BC53" s="60"/>
      <c r="BD53" s="60"/>
      <c r="BE53" s="60"/>
      <c r="BF53" s="60"/>
      <c r="BG53" s="60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0"/>
      <c r="BS53" s="47"/>
    </row>
    <row r="54" spans="1:71" x14ac:dyDescent="0.25">
      <c r="A54" s="47"/>
      <c r="B54" s="48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</row>
    <row r="55" spans="1:71" x14ac:dyDescent="0.25">
      <c r="A55" s="47"/>
      <c r="B55" s="48"/>
      <c r="C55" s="47"/>
      <c r="D55" s="55" t="s">
        <v>32</v>
      </c>
      <c r="E55" s="55"/>
      <c r="F55" s="55">
        <f>IF(AND(F44=0, COUNTIF(F44:$BN$44, "&gt;0")=0), 1, 0)</f>
        <v>0</v>
      </c>
      <c r="G55" s="55"/>
      <c r="H55" s="55">
        <f>IF(AND(H44=0, COUNTIF(H44:$BN$44, "&gt;0")=0), 1, 0)</f>
        <v>0</v>
      </c>
      <c r="I55" s="55"/>
      <c r="J55" s="55">
        <f>IF(AND(J44=0, COUNTIF(J44:$BN$44, "&gt;0")=0), 1, 0)</f>
        <v>0</v>
      </c>
      <c r="K55" s="55"/>
      <c r="L55" s="55">
        <f>IF(AND(L44=0, COUNTIF(L44:$BN$44, "&gt;0")=0), 1, 0)</f>
        <v>0</v>
      </c>
      <c r="M55" s="55"/>
      <c r="N55" s="55">
        <f>IF(AND(N44=0, COUNTIF(N44:$BN$44, "&gt;0")=0), 1, 0)</f>
        <v>0</v>
      </c>
      <c r="O55" s="55"/>
      <c r="P55" s="55">
        <f>IF(AND(P44=0, COUNTIF(P44:$BN$44, "&gt;0")=0), 1, 0)</f>
        <v>0</v>
      </c>
      <c r="Q55" s="55"/>
      <c r="R55" s="55">
        <f>IF(AND(R44=0, COUNTIF(R44:$BN$44, "&gt;0")=0), 1, 0)</f>
        <v>0</v>
      </c>
      <c r="S55" s="55"/>
      <c r="T55" s="55">
        <f>IF(AND(T44=0, COUNTIF(T44:$BN$44, "&gt;0")=0), 1, 0)</f>
        <v>0</v>
      </c>
      <c r="U55" s="55"/>
      <c r="V55" s="55">
        <f>IF(AND(V44=0, COUNTIF(V44:$BN$44, "&gt;0")=0), 1, 0)</f>
        <v>0</v>
      </c>
      <c r="W55" s="55"/>
      <c r="X55" s="55">
        <f>IF(AND(X44=0, COUNTIF(X44:$BN$44, "&gt;0")=0), 1, 0)</f>
        <v>0</v>
      </c>
      <c r="Y55" s="55"/>
      <c r="Z55" s="55">
        <f>IF(AND(Z44=0, COUNTIF(Z44:$BN$44, "&gt;0")=0), 1, 0)</f>
        <v>0</v>
      </c>
      <c r="AA55" s="55"/>
      <c r="AB55" s="55">
        <f>IF(AND(AB44=0, COUNTIF(AB44:$BN$44, "&gt;0")=0), 1, 0)</f>
        <v>0</v>
      </c>
      <c r="AC55" s="55"/>
      <c r="AD55" s="55">
        <f>IF(AND(AD44=0, COUNTIF(AD44:$BN$44, "&gt;0")=0), 1, 0)</f>
        <v>0</v>
      </c>
      <c r="AE55" s="55"/>
      <c r="AF55" s="55">
        <f>IF(AND(AF44=0, COUNTIF(AF44:$BN$44, "&gt;0")=0), 1, 0)</f>
        <v>0</v>
      </c>
      <c r="AG55" s="55"/>
      <c r="AH55" s="55">
        <f>IF(AND(AH44=0, COUNTIF(AH44:$BN$44, "&gt;0")=0), 1, 0)</f>
        <v>0</v>
      </c>
      <c r="AI55" s="55"/>
      <c r="AJ55" s="55">
        <f>IF(AND(AJ44=0, COUNTIF(AJ44:$BN$44, "&gt;0")=0), 1, 0)</f>
        <v>0</v>
      </c>
      <c r="AK55" s="55"/>
      <c r="AL55" s="55">
        <f>IF(AND(AL44=0, COUNTIF(AL44:$BN$44, "&gt;0")=0), 1, 0)</f>
        <v>0</v>
      </c>
      <c r="AM55" s="55"/>
      <c r="AN55" s="55">
        <f>IF(AND(AN44=0, COUNTIF(AN44:$BN$44, "&gt;0")=0), 1, 0)</f>
        <v>0</v>
      </c>
      <c r="AO55" s="55"/>
      <c r="AP55" s="55">
        <f>IF(AND(AP44=0, COUNTIF(AP44:$BN$44, "&gt;0")=0), 1, 0)</f>
        <v>0</v>
      </c>
      <c r="AQ55" s="55"/>
      <c r="AR55" s="55">
        <f>IF(AND(AR44=0, COUNTIF(AR44:$BN$44, "&gt;0")=0), 1, 0)</f>
        <v>0</v>
      </c>
      <c r="AS55" s="55"/>
      <c r="AT55" s="55">
        <f>IF(AND(AT44=0, COUNTIF(AT44:$BN$44, "&gt;0")=0), 1, 0)</f>
        <v>0</v>
      </c>
      <c r="AU55" s="55"/>
      <c r="AV55" s="55">
        <f>IF(AND(AV44=0, COUNTIF(AV44:$BN$44, "&gt;0")=0), 1, 0)</f>
        <v>0</v>
      </c>
      <c r="AW55" s="55"/>
      <c r="AX55" s="55">
        <f>IF(AND(AX44=0, COUNTIF(AX44:$BN$44, "&gt;0")=0), 1, 0)</f>
        <v>1</v>
      </c>
      <c r="AY55" s="55"/>
      <c r="AZ55" s="55">
        <f>IF(AND(AZ44=0, COUNTIF(AZ44:$BN$44, "&gt;0")=0), 1, 0)</f>
        <v>1</v>
      </c>
      <c r="BA55" s="55"/>
      <c r="BB55" s="55">
        <f>IF(AND(BB44=0, COUNTIF(BB44:$BN$44, "&gt;0")=0), 1, 0)</f>
        <v>1</v>
      </c>
      <c r="BC55" s="55"/>
      <c r="BD55" s="55">
        <f>IF(AND(BD44=0, COUNTIF(BD44:$BN$44, "&gt;0")=0), 1, 0)</f>
        <v>1</v>
      </c>
      <c r="BE55" s="55"/>
      <c r="BF55" s="55">
        <f>IF(AND(BF44=0, COUNTIF(BF44:$BN$44, "&gt;0")=0), 1, 0)</f>
        <v>1</v>
      </c>
      <c r="BG55" s="55"/>
      <c r="BH55" s="55">
        <f>IF(AND(BH44=0, COUNTIF(BH44:$BN$44, "&gt;0")=0), 1, 0)</f>
        <v>1</v>
      </c>
      <c r="BI55" s="55"/>
      <c r="BJ55" s="55">
        <f>IF(AND(BJ44=0, COUNTIF(BJ44:$BN$44, "&gt;0")=0), 1, 0)</f>
        <v>1</v>
      </c>
      <c r="BK55" s="55"/>
      <c r="BL55" s="55">
        <f>IF(AND(BL44=0, COUNTIF(BL44:$BN$44, "&gt;0")=0), 1, 0)</f>
        <v>1</v>
      </c>
      <c r="BM55" s="55"/>
      <c r="BN55" s="55">
        <f>IF(AND(BN44=0, COUNTIF(BN44:$BN$44, "&gt;0")=0), 1, 0)</f>
        <v>1</v>
      </c>
      <c r="BO55" s="47"/>
      <c r="BP55" s="47"/>
      <c r="BQ55" s="47"/>
      <c r="BR55" s="47"/>
      <c r="BS55" s="47"/>
    </row>
  </sheetData>
  <mergeCells count="60">
    <mergeCell ref="B21:C21"/>
    <mergeCell ref="B15:C15"/>
    <mergeCell ref="B17:C17"/>
    <mergeCell ref="B18:C18"/>
    <mergeCell ref="B19:C19"/>
    <mergeCell ref="B20:C20"/>
    <mergeCell ref="B30:C30"/>
    <mergeCell ref="B31:C31"/>
    <mergeCell ref="B32:C32"/>
    <mergeCell ref="B33:C33"/>
    <mergeCell ref="B22:C22"/>
    <mergeCell ref="B23:C23"/>
    <mergeCell ref="B24:C24"/>
    <mergeCell ref="B25:C25"/>
    <mergeCell ref="B26:C26"/>
    <mergeCell ref="B27:C27"/>
    <mergeCell ref="C3:D3"/>
    <mergeCell ref="C4:D4"/>
    <mergeCell ref="C6:D6"/>
    <mergeCell ref="C8:D8"/>
    <mergeCell ref="C7:D7"/>
    <mergeCell ref="B11:C12"/>
    <mergeCell ref="BP11:BR12"/>
    <mergeCell ref="B43:D44"/>
    <mergeCell ref="BP43:BQ43"/>
    <mergeCell ref="BP44:BQ44"/>
    <mergeCell ref="B40:C40"/>
    <mergeCell ref="B41:C41"/>
    <mergeCell ref="D11:D12"/>
    <mergeCell ref="B34:C34"/>
    <mergeCell ref="B35:C35"/>
    <mergeCell ref="B36:C36"/>
    <mergeCell ref="B37:C37"/>
    <mergeCell ref="B38:C38"/>
    <mergeCell ref="B39:C39"/>
    <mergeCell ref="B28:C28"/>
    <mergeCell ref="B29:C29"/>
    <mergeCell ref="F48:J48"/>
    <mergeCell ref="L47:N47"/>
    <mergeCell ref="F47:K47"/>
    <mergeCell ref="F49:J49"/>
    <mergeCell ref="F51:J51"/>
    <mergeCell ref="F50:J50"/>
    <mergeCell ref="V51:AA51"/>
    <mergeCell ref="AB51:AD51"/>
    <mergeCell ref="V50:AA50"/>
    <mergeCell ref="AB50:AD50"/>
    <mergeCell ref="V47:Z47"/>
    <mergeCell ref="AB47:AD47"/>
    <mergeCell ref="V48:Z48"/>
    <mergeCell ref="AB48:AD48"/>
    <mergeCell ref="AB49:AD49"/>
    <mergeCell ref="V49:AA49"/>
    <mergeCell ref="BP6:BQ6"/>
    <mergeCell ref="BH52:BQ53"/>
    <mergeCell ref="BH50:BQ51"/>
    <mergeCell ref="BH48:BQ49"/>
    <mergeCell ref="BP3:BR3"/>
    <mergeCell ref="BP4:BR5"/>
    <mergeCell ref="BP7:BQ7"/>
  </mergeCells>
  <conditionalFormatting sqref="F15">
    <cfRule type="expression" dxfId="259" priority="414">
      <formula>F15="X"</formula>
    </cfRule>
  </conditionalFormatting>
  <conditionalFormatting sqref="F17">
    <cfRule type="expression" dxfId="258" priority="244">
      <formula>F17="X"</formula>
    </cfRule>
  </conditionalFormatting>
  <conditionalFormatting sqref="F19">
    <cfRule type="expression" dxfId="257" priority="217">
      <formula>F19="X"</formula>
    </cfRule>
  </conditionalFormatting>
  <conditionalFormatting sqref="F21">
    <cfRule type="expression" dxfId="256" priority="202">
      <formula>F21="X"</formula>
    </cfRule>
  </conditionalFormatting>
  <conditionalFormatting sqref="F23">
    <cfRule type="expression" dxfId="255" priority="186">
      <formula>F23="X"</formula>
    </cfRule>
  </conditionalFormatting>
  <conditionalFormatting sqref="F25">
    <cfRule type="expression" dxfId="254" priority="153">
      <formula>F25="X"</formula>
    </cfRule>
  </conditionalFormatting>
  <conditionalFormatting sqref="F27">
    <cfRule type="expression" dxfId="253" priority="144">
      <formula>F27="X"</formula>
    </cfRule>
  </conditionalFormatting>
  <conditionalFormatting sqref="F29">
    <cfRule type="expression" dxfId="252" priority="118">
      <formula>F29="X"</formula>
    </cfRule>
  </conditionalFormatting>
  <conditionalFormatting sqref="F31">
    <cfRule type="expression" dxfId="251" priority="107">
      <formula>F31="X"</formula>
    </cfRule>
  </conditionalFormatting>
  <conditionalFormatting sqref="F33">
    <cfRule type="expression" dxfId="250" priority="98">
      <formula>F33="X"</formula>
    </cfRule>
  </conditionalFormatting>
  <conditionalFormatting sqref="F35">
    <cfRule type="expression" dxfId="249" priority="67">
      <formula>F35="X"</formula>
    </cfRule>
  </conditionalFormatting>
  <conditionalFormatting sqref="F37">
    <cfRule type="expression" dxfId="248" priority="58">
      <formula>F37="X"</formula>
    </cfRule>
  </conditionalFormatting>
  <conditionalFormatting sqref="F39">
    <cfRule type="expression" dxfId="247" priority="32">
      <formula>F39="X"</formula>
    </cfRule>
  </conditionalFormatting>
  <conditionalFormatting sqref="F41">
    <cfRule type="expression" dxfId="246" priority="21">
      <formula>F41="X"</formula>
    </cfRule>
  </conditionalFormatting>
  <conditionalFormatting sqref="F43">
    <cfRule type="dataBar" priority="33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{CDA93BA9-15CA-419C-8438-77D8630817B1}</x14:id>
        </ext>
      </extLst>
    </cfRule>
  </conditionalFormatting>
  <conditionalFormatting sqref="F44">
    <cfRule type="expression" dxfId="245" priority="303">
      <formula>F44=0</formula>
    </cfRule>
  </conditionalFormatting>
  <conditionalFormatting sqref="F11:BN11">
    <cfRule type="expression" dxfId="244" priority="416">
      <formula>F12="S"</formula>
    </cfRule>
  </conditionalFormatting>
  <conditionalFormatting sqref="F12:BN13">
    <cfRule type="expression" dxfId="243" priority="417">
      <formula>F12="S"</formula>
    </cfRule>
  </conditionalFormatting>
  <conditionalFormatting sqref="H15 J15 L15 N15 P15 R15">
    <cfRule type="expression" dxfId="242" priority="252">
      <formula>H15="X"</formula>
    </cfRule>
  </conditionalFormatting>
  <conditionalFormatting sqref="H17">
    <cfRule type="expression" dxfId="241" priority="243">
      <formula>H17="X"</formula>
    </cfRule>
  </conditionalFormatting>
  <conditionalFormatting sqref="H19 J19 L19 N19 P19">
    <cfRule type="expression" dxfId="240" priority="212">
      <formula>H19="X"</formula>
    </cfRule>
  </conditionalFormatting>
  <conditionalFormatting sqref="H21 J21 L21 N21 P21 R21 T21">
    <cfRule type="expression" dxfId="239" priority="195">
      <formula>H21="X"</formula>
    </cfRule>
  </conditionalFormatting>
  <conditionalFormatting sqref="H23">
    <cfRule type="expression" dxfId="238" priority="185">
      <formula>H23="X"</formula>
    </cfRule>
  </conditionalFormatting>
  <conditionalFormatting sqref="H25 J25 L25 N25 P25 R25">
    <cfRule type="expression" dxfId="237" priority="152">
      <formula>H25="X"</formula>
    </cfRule>
  </conditionalFormatting>
  <conditionalFormatting sqref="H27">
    <cfRule type="expression" dxfId="236" priority="143">
      <formula>H27="X"</formula>
    </cfRule>
  </conditionalFormatting>
  <conditionalFormatting sqref="H29 J29 L29 N29 P29">
    <cfRule type="expression" dxfId="235" priority="117">
      <formula>H29="X"</formula>
    </cfRule>
  </conditionalFormatting>
  <conditionalFormatting sqref="H31 J31 L31 N31 P31 R31 T31">
    <cfRule type="expression" dxfId="234" priority="106">
      <formula>H31="X"</formula>
    </cfRule>
  </conditionalFormatting>
  <conditionalFormatting sqref="H33">
    <cfRule type="expression" dxfId="233" priority="97">
      <formula>H33="X"</formula>
    </cfRule>
  </conditionalFormatting>
  <conditionalFormatting sqref="H35 J35 L35 N35 P35 R35">
    <cfRule type="expression" dxfId="232" priority="66">
      <formula>H35="X"</formula>
    </cfRule>
  </conditionalFormatting>
  <conditionalFormatting sqref="H37">
    <cfRule type="expression" dxfId="231" priority="57">
      <formula>H37="X"</formula>
    </cfRule>
  </conditionalFormatting>
  <conditionalFormatting sqref="H39 J39 L39 N39 P39">
    <cfRule type="expression" dxfId="230" priority="31">
      <formula>H39="X"</formula>
    </cfRule>
  </conditionalFormatting>
  <conditionalFormatting sqref="H41 J41 L41 N41 P41 R41 T41">
    <cfRule type="expression" dxfId="229" priority="20">
      <formula>H41="X"</formula>
    </cfRule>
  </conditionalFormatting>
  <conditionalFormatting sqref="H43">
    <cfRule type="dataBar" priority="33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{8093B779-FD6A-428D-86CB-4E4C81EED733}</x14:id>
        </ext>
      </extLst>
    </cfRule>
  </conditionalFormatting>
  <conditionalFormatting sqref="H44">
    <cfRule type="expression" dxfId="228" priority="302">
      <formula>H44=0</formula>
    </cfRule>
  </conditionalFormatting>
  <conditionalFormatting sqref="J17">
    <cfRule type="expression" dxfId="227" priority="242">
      <formula>J17="X"</formula>
    </cfRule>
  </conditionalFormatting>
  <conditionalFormatting sqref="J23">
    <cfRule type="expression" dxfId="226" priority="184">
      <formula>J23="X"</formula>
    </cfRule>
  </conditionalFormatting>
  <conditionalFormatting sqref="J27">
    <cfRule type="expression" dxfId="225" priority="142">
      <formula>J27="X"</formula>
    </cfRule>
  </conditionalFormatting>
  <conditionalFormatting sqref="J33">
    <cfRule type="expression" dxfId="224" priority="96">
      <formula>J33="X"</formula>
    </cfRule>
  </conditionalFormatting>
  <conditionalFormatting sqref="J37">
    <cfRule type="expression" dxfId="223" priority="56">
      <formula>J37="X"</formula>
    </cfRule>
  </conditionalFormatting>
  <conditionalFormatting sqref="J43">
    <cfRule type="dataBar" priority="33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{50E360B1-EC9C-42EF-9BB0-65753FC446ED}</x14:id>
        </ext>
      </extLst>
    </cfRule>
  </conditionalFormatting>
  <conditionalFormatting sqref="J44">
    <cfRule type="expression" dxfId="222" priority="301">
      <formula>J44=0</formula>
    </cfRule>
  </conditionalFormatting>
  <conditionalFormatting sqref="L17">
    <cfRule type="expression" dxfId="221" priority="241">
      <formula>L17="X"</formula>
    </cfRule>
  </conditionalFormatting>
  <conditionalFormatting sqref="L23">
    <cfRule type="expression" dxfId="220" priority="183">
      <formula>L23="X"</formula>
    </cfRule>
  </conditionalFormatting>
  <conditionalFormatting sqref="L27">
    <cfRule type="expression" dxfId="219" priority="141">
      <formula>L27="X"</formula>
    </cfRule>
  </conditionalFormatting>
  <conditionalFormatting sqref="L33">
    <cfRule type="expression" dxfId="218" priority="95">
      <formula>L33="X"</formula>
    </cfRule>
  </conditionalFormatting>
  <conditionalFormatting sqref="L37">
    <cfRule type="expression" dxfId="217" priority="55">
      <formula>L37="X"</formula>
    </cfRule>
  </conditionalFormatting>
  <conditionalFormatting sqref="L43">
    <cfRule type="dataBar" priority="33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{82AF4A11-ABCF-453B-BC13-C23C8C4A41A1}</x14:id>
        </ext>
      </extLst>
    </cfRule>
  </conditionalFormatting>
  <conditionalFormatting sqref="L44">
    <cfRule type="expression" dxfId="216" priority="300">
      <formula>L44=0</formula>
    </cfRule>
  </conditionalFormatting>
  <conditionalFormatting sqref="N17 P17">
    <cfRule type="expression" dxfId="215" priority="239">
      <formula>N17="X"</formula>
    </cfRule>
  </conditionalFormatting>
  <conditionalFormatting sqref="N23">
    <cfRule type="expression" dxfId="214" priority="182">
      <formula>N23="X"</formula>
    </cfRule>
  </conditionalFormatting>
  <conditionalFormatting sqref="N27 P27">
    <cfRule type="expression" dxfId="213" priority="140">
      <formula>N27="X"</formula>
    </cfRule>
  </conditionalFormatting>
  <conditionalFormatting sqref="N33">
    <cfRule type="expression" dxfId="212" priority="94">
      <formula>N33="X"</formula>
    </cfRule>
  </conditionalFormatting>
  <conditionalFormatting sqref="N37 P37">
    <cfRule type="expression" dxfId="211" priority="54">
      <formula>N37="X"</formula>
    </cfRule>
  </conditionalFormatting>
  <conditionalFormatting sqref="N43">
    <cfRule type="dataBar" priority="33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{472AA798-BD86-4A30-AF5A-446FDAA4E7B3}</x14:id>
        </ext>
      </extLst>
    </cfRule>
  </conditionalFormatting>
  <conditionalFormatting sqref="N44">
    <cfRule type="expression" dxfId="210" priority="299">
      <formula>N44=0</formula>
    </cfRule>
  </conditionalFormatting>
  <conditionalFormatting sqref="P23">
    <cfRule type="expression" dxfId="209" priority="181">
      <formula>P23="X"</formula>
    </cfRule>
  </conditionalFormatting>
  <conditionalFormatting sqref="P33">
    <cfRule type="expression" dxfId="208" priority="93">
      <formula>P33="X"</formula>
    </cfRule>
  </conditionalFormatting>
  <conditionalFormatting sqref="P43">
    <cfRule type="dataBar" priority="33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{1052F0C3-DD09-418A-9AE7-BCAB9C0E1CDB}</x14:id>
        </ext>
      </extLst>
    </cfRule>
  </conditionalFormatting>
  <conditionalFormatting sqref="P44">
    <cfRule type="expression" dxfId="207" priority="298">
      <formula>P44=0</formula>
    </cfRule>
  </conditionalFormatting>
  <conditionalFormatting sqref="R17">
    <cfRule type="expression" dxfId="206" priority="238">
      <formula>R17="X"</formula>
    </cfRule>
  </conditionalFormatting>
  <conditionalFormatting sqref="R19">
    <cfRule type="expression" dxfId="205" priority="211">
      <formula>R19="X"</formula>
    </cfRule>
  </conditionalFormatting>
  <conditionalFormatting sqref="R23">
    <cfRule type="expression" dxfId="204" priority="180">
      <formula>R23="X"</formula>
    </cfRule>
  </conditionalFormatting>
  <conditionalFormatting sqref="R27">
    <cfRule type="expression" dxfId="203" priority="139">
      <formula>R27="X"</formula>
    </cfRule>
  </conditionalFormatting>
  <conditionalFormatting sqref="R29">
    <cfRule type="expression" dxfId="202" priority="116">
      <formula>R29="X"</formula>
    </cfRule>
  </conditionalFormatting>
  <conditionalFormatting sqref="R33">
    <cfRule type="expression" dxfId="201" priority="92">
      <formula>R33="X"</formula>
    </cfRule>
  </conditionalFormatting>
  <conditionalFormatting sqref="R37">
    <cfRule type="expression" dxfId="200" priority="53">
      <formula>R37="X"</formula>
    </cfRule>
  </conditionalFormatting>
  <conditionalFormatting sqref="R39">
    <cfRule type="expression" dxfId="199" priority="30">
      <formula>R39="X"</formula>
    </cfRule>
  </conditionalFormatting>
  <conditionalFormatting sqref="R43">
    <cfRule type="dataBar" priority="329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{3F4C447E-27EC-488F-B7A5-5802BDC9BD17}</x14:id>
        </ext>
      </extLst>
    </cfRule>
  </conditionalFormatting>
  <conditionalFormatting sqref="R44">
    <cfRule type="expression" dxfId="198" priority="297">
      <formula>R44=0</formula>
    </cfRule>
  </conditionalFormatting>
  <conditionalFormatting sqref="T15">
    <cfRule type="expression" dxfId="197" priority="251">
      <formula>T15="X"</formula>
    </cfRule>
  </conditionalFormatting>
  <conditionalFormatting sqref="T17">
    <cfRule type="expression" dxfId="196" priority="237">
      <formula>T17="X"</formula>
    </cfRule>
  </conditionalFormatting>
  <conditionalFormatting sqref="T19 V19 X19 Z19 AB19">
    <cfRule type="expression" dxfId="195" priority="210">
      <formula>T19="X"</formula>
    </cfRule>
  </conditionalFormatting>
  <conditionalFormatting sqref="T23">
    <cfRule type="expression" dxfId="194" priority="179">
      <formula>T23="X"</formula>
    </cfRule>
  </conditionalFormatting>
  <conditionalFormatting sqref="T25">
    <cfRule type="expression" dxfId="193" priority="151">
      <formula>T25="X"</formula>
    </cfRule>
  </conditionalFormatting>
  <conditionalFormatting sqref="T27">
    <cfRule type="expression" dxfId="192" priority="138">
      <formula>T27="X"</formula>
    </cfRule>
  </conditionalFormatting>
  <conditionalFormatting sqref="T29 V29 X29 Z29 AB29">
    <cfRule type="expression" dxfId="191" priority="115">
      <formula>T29="X"</formula>
    </cfRule>
  </conditionalFormatting>
  <conditionalFormatting sqref="T33">
    <cfRule type="expression" dxfId="190" priority="91">
      <formula>T33="X"</formula>
    </cfRule>
  </conditionalFormatting>
  <conditionalFormatting sqref="T35">
    <cfRule type="expression" dxfId="189" priority="65">
      <formula>T35="X"</formula>
    </cfRule>
  </conditionalFormatting>
  <conditionalFormatting sqref="T37">
    <cfRule type="expression" dxfId="188" priority="52">
      <formula>T37="X"</formula>
    </cfRule>
  </conditionalFormatting>
  <conditionalFormatting sqref="T39 V39 X39 Z39 AB39">
    <cfRule type="expression" dxfId="187" priority="29">
      <formula>T39="X"</formula>
    </cfRule>
  </conditionalFormatting>
  <conditionalFormatting sqref="T43">
    <cfRule type="dataBar" priority="32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{7092F9A1-2613-4A69-97CA-98CBF00E887E}</x14:id>
        </ext>
      </extLst>
    </cfRule>
  </conditionalFormatting>
  <conditionalFormatting sqref="T44">
    <cfRule type="expression" dxfId="186" priority="296">
      <formula>T44=0</formula>
    </cfRule>
  </conditionalFormatting>
  <conditionalFormatting sqref="V15 X15 Z15 AB15 AD15 AF15">
    <cfRule type="expression" dxfId="185" priority="250">
      <formula>V15="X"</formula>
    </cfRule>
  </conditionalFormatting>
  <conditionalFormatting sqref="V17">
    <cfRule type="expression" dxfId="184" priority="236">
      <formula>V17="X"</formula>
    </cfRule>
  </conditionalFormatting>
  <conditionalFormatting sqref="V21">
    <cfRule type="expression" dxfId="183" priority="194">
      <formula>V21="X"</formula>
    </cfRule>
  </conditionalFormatting>
  <conditionalFormatting sqref="V23">
    <cfRule type="expression" dxfId="182" priority="178">
      <formula>V23="X"</formula>
    </cfRule>
  </conditionalFormatting>
  <conditionalFormatting sqref="V25 X25 Z25 AB25 AD25 AF25">
    <cfRule type="expression" dxfId="181" priority="150">
      <formula>V25="X"</formula>
    </cfRule>
  </conditionalFormatting>
  <conditionalFormatting sqref="V27">
    <cfRule type="expression" dxfId="180" priority="137">
      <formula>V27="X"</formula>
    </cfRule>
  </conditionalFormatting>
  <conditionalFormatting sqref="V31">
    <cfRule type="expression" dxfId="179" priority="105">
      <formula>V31="X"</formula>
    </cfRule>
  </conditionalFormatting>
  <conditionalFormatting sqref="V33">
    <cfRule type="expression" dxfId="178" priority="90">
      <formula>V33="X"</formula>
    </cfRule>
  </conditionalFormatting>
  <conditionalFormatting sqref="V35 X35 Z35 AB35 AD35 AF35">
    <cfRule type="expression" dxfId="177" priority="64">
      <formula>V35="X"</formula>
    </cfRule>
  </conditionalFormatting>
  <conditionalFormatting sqref="V37">
    <cfRule type="expression" dxfId="176" priority="51">
      <formula>V37="X"</formula>
    </cfRule>
  </conditionalFormatting>
  <conditionalFormatting sqref="V41">
    <cfRule type="expression" dxfId="175" priority="19">
      <formula>V41="X"</formula>
    </cfRule>
  </conditionalFormatting>
  <conditionalFormatting sqref="V43">
    <cfRule type="dataBar" priority="327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{2AA1290A-9D9B-40B3-A8EF-E0FFB7CBE0B1}</x14:id>
        </ext>
      </extLst>
    </cfRule>
  </conditionalFormatting>
  <conditionalFormatting sqref="V44">
    <cfRule type="expression" dxfId="174" priority="295">
      <formula>V44=0</formula>
    </cfRule>
  </conditionalFormatting>
  <conditionalFormatting sqref="X17">
    <cfRule type="expression" dxfId="173" priority="235">
      <formula>X17="X"</formula>
    </cfRule>
  </conditionalFormatting>
  <conditionalFormatting sqref="X21 Z21 AB21 AD21 AF21 AH21 AJ21">
    <cfRule type="expression" dxfId="172" priority="193">
      <formula>X21="X"</formula>
    </cfRule>
  </conditionalFormatting>
  <conditionalFormatting sqref="X23">
    <cfRule type="expression" dxfId="171" priority="177">
      <formula>X23="X"</formula>
    </cfRule>
  </conditionalFormatting>
  <conditionalFormatting sqref="X27">
    <cfRule type="expression" dxfId="170" priority="136">
      <formula>X27="X"</formula>
    </cfRule>
  </conditionalFormatting>
  <conditionalFormatting sqref="X31 Z31 AB31 AD31 AF31 AH31 AJ31">
    <cfRule type="expression" dxfId="169" priority="104">
      <formula>X31="X"</formula>
    </cfRule>
  </conditionalFormatting>
  <conditionalFormatting sqref="X33">
    <cfRule type="expression" dxfId="168" priority="89">
      <formula>X33="X"</formula>
    </cfRule>
  </conditionalFormatting>
  <conditionalFormatting sqref="X37">
    <cfRule type="expression" dxfId="167" priority="50">
      <formula>X37="X"</formula>
    </cfRule>
  </conditionalFormatting>
  <conditionalFormatting sqref="X41 Z41 AB41 AD41 AF41 AH41 AJ41">
    <cfRule type="expression" dxfId="166" priority="18">
      <formula>X41="X"</formula>
    </cfRule>
  </conditionalFormatting>
  <conditionalFormatting sqref="X43">
    <cfRule type="dataBar" priority="32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{1BD439A8-3C68-45AE-A33F-9E18792DD817}</x14:id>
        </ext>
      </extLst>
    </cfRule>
  </conditionalFormatting>
  <conditionalFormatting sqref="X44">
    <cfRule type="expression" dxfId="165" priority="294">
      <formula>X44=0</formula>
    </cfRule>
  </conditionalFormatting>
  <conditionalFormatting sqref="Z17 AB17">
    <cfRule type="expression" dxfId="164" priority="234">
      <formula>Z17="X"</formula>
    </cfRule>
  </conditionalFormatting>
  <conditionalFormatting sqref="Z23">
    <cfRule type="expression" dxfId="163" priority="176">
      <formula>Z23="X"</formula>
    </cfRule>
  </conditionalFormatting>
  <conditionalFormatting sqref="Z27 AB27">
    <cfRule type="expression" dxfId="162" priority="135">
      <formula>Z27="X"</formula>
    </cfRule>
  </conditionalFormatting>
  <conditionalFormatting sqref="Z33">
    <cfRule type="expression" dxfId="161" priority="88">
      <formula>Z33="X"</formula>
    </cfRule>
  </conditionalFormatting>
  <conditionalFormatting sqref="Z37 AB37">
    <cfRule type="expression" dxfId="160" priority="49">
      <formula>Z37="X"</formula>
    </cfRule>
  </conditionalFormatting>
  <conditionalFormatting sqref="Z43">
    <cfRule type="dataBar" priority="32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{7E9BDAF5-CBCC-437C-9A1F-CE79AED8F262}</x14:id>
        </ext>
      </extLst>
    </cfRule>
  </conditionalFormatting>
  <conditionalFormatting sqref="Z44">
    <cfRule type="expression" dxfId="159" priority="293">
      <formula>Z44=0</formula>
    </cfRule>
  </conditionalFormatting>
  <conditionalFormatting sqref="AB23">
    <cfRule type="expression" dxfId="158" priority="175">
      <formula>AB23="X"</formula>
    </cfRule>
  </conditionalFormatting>
  <conditionalFormatting sqref="AB33">
    <cfRule type="expression" dxfId="157" priority="87">
      <formula>AB33="X"</formula>
    </cfRule>
  </conditionalFormatting>
  <conditionalFormatting sqref="AB43">
    <cfRule type="dataBar" priority="32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{D4FCD1BB-944E-4463-A0BB-6BBB7BB93136}</x14:id>
        </ext>
      </extLst>
    </cfRule>
  </conditionalFormatting>
  <conditionalFormatting sqref="AB44">
    <cfRule type="expression" dxfId="156" priority="292">
      <formula>AB44=0</formula>
    </cfRule>
  </conditionalFormatting>
  <conditionalFormatting sqref="AD17">
    <cfRule type="expression" dxfId="155" priority="233">
      <formula>AD17="X"</formula>
    </cfRule>
  </conditionalFormatting>
  <conditionalFormatting sqref="AD19">
    <cfRule type="expression" dxfId="154" priority="209">
      <formula>AD19="X"</formula>
    </cfRule>
  </conditionalFormatting>
  <conditionalFormatting sqref="AD23">
    <cfRule type="expression" dxfId="153" priority="174">
      <formula>AD23="X"</formula>
    </cfRule>
  </conditionalFormatting>
  <conditionalFormatting sqref="AD27">
    <cfRule type="expression" dxfId="152" priority="134">
      <formula>AD27="X"</formula>
    </cfRule>
  </conditionalFormatting>
  <conditionalFormatting sqref="AD29">
    <cfRule type="expression" dxfId="151" priority="114">
      <formula>AD29="X"</formula>
    </cfRule>
  </conditionalFormatting>
  <conditionalFormatting sqref="AD33">
    <cfRule type="expression" dxfId="150" priority="86">
      <formula>AD33="X"</formula>
    </cfRule>
  </conditionalFormatting>
  <conditionalFormatting sqref="AD37">
    <cfRule type="expression" dxfId="149" priority="48">
      <formula>AD37="X"</formula>
    </cfRule>
  </conditionalFormatting>
  <conditionalFormatting sqref="AD39">
    <cfRule type="expression" dxfId="148" priority="28">
      <formula>AD39="X"</formula>
    </cfRule>
  </conditionalFormatting>
  <conditionalFormatting sqref="AD43">
    <cfRule type="dataBar" priority="32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{F4838B87-99ED-42E7-AE68-0176680BCD95}</x14:id>
        </ext>
      </extLst>
    </cfRule>
  </conditionalFormatting>
  <conditionalFormatting sqref="AD44">
    <cfRule type="expression" dxfId="147" priority="291">
      <formula>AD44=0</formula>
    </cfRule>
  </conditionalFormatting>
  <conditionalFormatting sqref="AF17">
    <cfRule type="expression" dxfId="146" priority="232">
      <formula>AF17="X"</formula>
    </cfRule>
  </conditionalFormatting>
  <conditionalFormatting sqref="AF19 AH19 AJ19 AL19 AN19">
    <cfRule type="expression" dxfId="145" priority="208">
      <formula>AF19="X"</formula>
    </cfRule>
  </conditionalFormatting>
  <conditionalFormatting sqref="AF23">
    <cfRule type="expression" dxfId="144" priority="173">
      <formula>AF23="X"</formula>
    </cfRule>
  </conditionalFormatting>
  <conditionalFormatting sqref="AF27">
    <cfRule type="expression" dxfId="143" priority="133">
      <formula>AF27="X"</formula>
    </cfRule>
  </conditionalFormatting>
  <conditionalFormatting sqref="AF29 AH29 AJ29 AL29 AN29">
    <cfRule type="expression" dxfId="142" priority="113">
      <formula>AF29="X"</formula>
    </cfRule>
  </conditionalFormatting>
  <conditionalFormatting sqref="AF33">
    <cfRule type="expression" dxfId="141" priority="85">
      <formula>AF33="X"</formula>
    </cfRule>
  </conditionalFormatting>
  <conditionalFormatting sqref="AF37">
    <cfRule type="expression" dxfId="140" priority="47">
      <formula>AF37="X"</formula>
    </cfRule>
  </conditionalFormatting>
  <conditionalFormatting sqref="AF39 AH39 AJ39 AL39 AN39">
    <cfRule type="expression" dxfId="139" priority="27">
      <formula>AF39="X"</formula>
    </cfRule>
  </conditionalFormatting>
  <conditionalFormatting sqref="AF43">
    <cfRule type="dataBar" priority="32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{36FBF0C6-C573-4390-869A-9E0AB66BC2CC}</x14:id>
        </ext>
      </extLst>
    </cfRule>
  </conditionalFormatting>
  <conditionalFormatting sqref="AF44">
    <cfRule type="expression" dxfId="138" priority="290">
      <formula>AF44=0</formula>
    </cfRule>
  </conditionalFormatting>
  <conditionalFormatting sqref="AH15">
    <cfRule type="expression" dxfId="137" priority="249">
      <formula>AH15="X"</formula>
    </cfRule>
  </conditionalFormatting>
  <conditionalFormatting sqref="AH17">
    <cfRule type="expression" dxfId="136" priority="231">
      <formula>AH17="X"</formula>
    </cfRule>
  </conditionalFormatting>
  <conditionalFormatting sqref="AH23">
    <cfRule type="expression" dxfId="135" priority="172">
      <formula>AH23="X"</formula>
    </cfRule>
  </conditionalFormatting>
  <conditionalFormatting sqref="AH25">
    <cfRule type="expression" dxfId="134" priority="149">
      <formula>AH25="X"</formula>
    </cfRule>
  </conditionalFormatting>
  <conditionalFormatting sqref="AH27">
    <cfRule type="expression" dxfId="133" priority="132">
      <formula>AH27="X"</formula>
    </cfRule>
  </conditionalFormatting>
  <conditionalFormatting sqref="AH33">
    <cfRule type="expression" dxfId="132" priority="84">
      <formula>AH33="X"</formula>
    </cfRule>
  </conditionalFormatting>
  <conditionalFormatting sqref="AH35">
    <cfRule type="expression" dxfId="131" priority="63">
      <formula>AH35="X"</formula>
    </cfRule>
  </conditionalFormatting>
  <conditionalFormatting sqref="AH37">
    <cfRule type="expression" dxfId="130" priority="46">
      <formula>AH37="X"</formula>
    </cfRule>
  </conditionalFormatting>
  <conditionalFormatting sqref="AH43">
    <cfRule type="dataBar" priority="32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{6389585E-4C70-4D14-B51E-2AB50A5BAB30}</x14:id>
        </ext>
      </extLst>
    </cfRule>
  </conditionalFormatting>
  <conditionalFormatting sqref="AH44">
    <cfRule type="expression" dxfId="129" priority="289">
      <formula>AH44=0</formula>
    </cfRule>
  </conditionalFormatting>
  <conditionalFormatting sqref="AJ15 AL15 AN15 AP15 AR15 AT15">
    <cfRule type="expression" dxfId="128" priority="248">
      <formula>AJ15="X"</formula>
    </cfRule>
  </conditionalFormatting>
  <conditionalFormatting sqref="AJ17">
    <cfRule type="expression" dxfId="127" priority="230">
      <formula>AJ17="X"</formula>
    </cfRule>
  </conditionalFormatting>
  <conditionalFormatting sqref="AJ23">
    <cfRule type="expression" dxfId="126" priority="171">
      <formula>AJ23="X"</formula>
    </cfRule>
  </conditionalFormatting>
  <conditionalFormatting sqref="AJ25 AL25 AN25 AP25 AR25 AT25">
    <cfRule type="expression" dxfId="125" priority="148">
      <formula>AJ25="X"</formula>
    </cfRule>
  </conditionalFormatting>
  <conditionalFormatting sqref="AJ27">
    <cfRule type="expression" dxfId="124" priority="131">
      <formula>AJ27="X"</formula>
    </cfRule>
  </conditionalFormatting>
  <conditionalFormatting sqref="AJ33">
    <cfRule type="expression" dxfId="123" priority="83">
      <formula>AJ33="X"</formula>
    </cfRule>
  </conditionalFormatting>
  <conditionalFormatting sqref="AJ35 AL35 AN35 AP35 AR35 AT35">
    <cfRule type="expression" dxfId="122" priority="62">
      <formula>AJ35="X"</formula>
    </cfRule>
  </conditionalFormatting>
  <conditionalFormatting sqref="AJ37">
    <cfRule type="expression" dxfId="121" priority="45">
      <formula>AJ37="X"</formula>
    </cfRule>
  </conditionalFormatting>
  <conditionalFormatting sqref="AJ43">
    <cfRule type="dataBar" priority="32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{A18976C0-760B-48F7-BA49-BEBF3EBB3DF5}</x14:id>
        </ext>
      </extLst>
    </cfRule>
  </conditionalFormatting>
  <conditionalFormatting sqref="AJ44">
    <cfRule type="expression" dxfId="120" priority="288">
      <formula>AJ44=0</formula>
    </cfRule>
  </conditionalFormatting>
  <conditionalFormatting sqref="AL17 AN17">
    <cfRule type="expression" dxfId="119" priority="229">
      <formula>AL17="X"</formula>
    </cfRule>
  </conditionalFormatting>
  <conditionalFormatting sqref="AL21">
    <cfRule type="expression" dxfId="118" priority="192">
      <formula>AL21="X"</formula>
    </cfRule>
  </conditionalFormatting>
  <conditionalFormatting sqref="AL23">
    <cfRule type="expression" dxfId="117" priority="170">
      <formula>AL23="X"</formula>
    </cfRule>
  </conditionalFormatting>
  <conditionalFormatting sqref="AL27 AN27">
    <cfRule type="expression" dxfId="116" priority="130">
      <formula>AL27="X"</formula>
    </cfRule>
  </conditionalFormatting>
  <conditionalFormatting sqref="AL31">
    <cfRule type="expression" dxfId="115" priority="103">
      <formula>AL31="X"</formula>
    </cfRule>
  </conditionalFormatting>
  <conditionalFormatting sqref="AL33">
    <cfRule type="expression" dxfId="114" priority="82">
      <formula>AL33="X"</formula>
    </cfRule>
  </conditionalFormatting>
  <conditionalFormatting sqref="AL37 AN37">
    <cfRule type="expression" dxfId="113" priority="44">
      <formula>AL37="X"</formula>
    </cfRule>
  </conditionalFormatting>
  <conditionalFormatting sqref="AL41">
    <cfRule type="expression" dxfId="112" priority="17">
      <formula>AL41="X"</formula>
    </cfRule>
  </conditionalFormatting>
  <conditionalFormatting sqref="AL43">
    <cfRule type="dataBar" priority="319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{982348DE-B4C2-49B3-865D-53062AACF9B6}</x14:id>
        </ext>
      </extLst>
    </cfRule>
  </conditionalFormatting>
  <conditionalFormatting sqref="AL44">
    <cfRule type="expression" dxfId="111" priority="287">
      <formula>AL44=0</formula>
    </cfRule>
  </conditionalFormatting>
  <conditionalFormatting sqref="AN21 AP21 AR21 AT21 AV21 AX21">
    <cfRule type="expression" dxfId="110" priority="191">
      <formula>AN21="X"</formula>
    </cfRule>
  </conditionalFormatting>
  <conditionalFormatting sqref="AN23">
    <cfRule type="expression" dxfId="109" priority="169">
      <formula>AN23="X"</formula>
    </cfRule>
  </conditionalFormatting>
  <conditionalFormatting sqref="AN31 AP31 AR31 AT31 AV31 AX31">
    <cfRule type="expression" dxfId="108" priority="102">
      <formula>AN31="X"</formula>
    </cfRule>
  </conditionalFormatting>
  <conditionalFormatting sqref="AN33">
    <cfRule type="expression" dxfId="107" priority="81">
      <formula>AN33="X"</formula>
    </cfRule>
  </conditionalFormatting>
  <conditionalFormatting sqref="AN41 AP41 AR41 AT41 AV41 AX41">
    <cfRule type="expression" dxfId="106" priority="16">
      <formula>AN41="X"</formula>
    </cfRule>
  </conditionalFormatting>
  <conditionalFormatting sqref="AN43">
    <cfRule type="dataBar" priority="31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{589F34BF-E2EB-4D73-9EB3-F3A1DC606C6A}</x14:id>
        </ext>
      </extLst>
    </cfRule>
  </conditionalFormatting>
  <conditionalFormatting sqref="AN44">
    <cfRule type="expression" dxfId="105" priority="286">
      <formula>AN44=0</formula>
    </cfRule>
  </conditionalFormatting>
  <conditionalFormatting sqref="AP17">
    <cfRule type="expression" dxfId="104" priority="228">
      <formula>AP17="X"</formula>
    </cfRule>
  </conditionalFormatting>
  <conditionalFormatting sqref="AP19">
    <cfRule type="expression" dxfId="103" priority="207">
      <formula>AP19="X"</formula>
    </cfRule>
  </conditionalFormatting>
  <conditionalFormatting sqref="AP23">
    <cfRule type="expression" dxfId="102" priority="168">
      <formula>AP23="X"</formula>
    </cfRule>
  </conditionalFormatting>
  <conditionalFormatting sqref="AP27">
    <cfRule type="expression" dxfId="101" priority="129">
      <formula>AP27="X"</formula>
    </cfRule>
  </conditionalFormatting>
  <conditionalFormatting sqref="AP29">
    <cfRule type="expression" dxfId="100" priority="112">
      <formula>AP29="X"</formula>
    </cfRule>
  </conditionalFormatting>
  <conditionalFormatting sqref="AP33">
    <cfRule type="expression" dxfId="99" priority="80">
      <formula>AP33="X"</formula>
    </cfRule>
  </conditionalFormatting>
  <conditionalFormatting sqref="AP37">
    <cfRule type="expression" dxfId="98" priority="43">
      <formula>AP37="X"</formula>
    </cfRule>
  </conditionalFormatting>
  <conditionalFormatting sqref="AP39">
    <cfRule type="expression" dxfId="97" priority="26">
      <formula>AP39="X"</formula>
    </cfRule>
  </conditionalFormatting>
  <conditionalFormatting sqref="AP43">
    <cfRule type="dataBar" priority="317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{B70ED2BA-F3F1-4287-AB9D-4A7406766D4F}</x14:id>
        </ext>
      </extLst>
    </cfRule>
  </conditionalFormatting>
  <conditionalFormatting sqref="AP44">
    <cfRule type="expression" dxfId="96" priority="285">
      <formula>AP44=0</formula>
    </cfRule>
  </conditionalFormatting>
  <conditionalFormatting sqref="AR17">
    <cfRule type="expression" dxfId="95" priority="227">
      <formula>AR17="X"</formula>
    </cfRule>
  </conditionalFormatting>
  <conditionalFormatting sqref="AR19 AT19 AV19 AX19 AZ19">
    <cfRule type="expression" dxfId="94" priority="206">
      <formula>AR19="X"</formula>
    </cfRule>
  </conditionalFormatting>
  <conditionalFormatting sqref="AR23">
    <cfRule type="expression" dxfId="93" priority="167">
      <formula>AR23="X"</formula>
    </cfRule>
  </conditionalFormatting>
  <conditionalFormatting sqref="AR27">
    <cfRule type="expression" dxfId="92" priority="128">
      <formula>AR27="X"</formula>
    </cfRule>
  </conditionalFormatting>
  <conditionalFormatting sqref="AR29 AT29 AV29 AX29 AZ29">
    <cfRule type="expression" dxfId="91" priority="111">
      <formula>AR29="X"</formula>
    </cfRule>
  </conditionalFormatting>
  <conditionalFormatting sqref="AR33">
    <cfRule type="expression" dxfId="90" priority="79">
      <formula>AR33="X"</formula>
    </cfRule>
  </conditionalFormatting>
  <conditionalFormatting sqref="AR37">
    <cfRule type="expression" dxfId="89" priority="42">
      <formula>AR37="X"</formula>
    </cfRule>
  </conditionalFormatting>
  <conditionalFormatting sqref="AR39 AT39 AV39 AX39 AZ39">
    <cfRule type="expression" dxfId="88" priority="25">
      <formula>AR39="X"</formula>
    </cfRule>
  </conditionalFormatting>
  <conditionalFormatting sqref="AR43">
    <cfRule type="dataBar" priority="31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{408014BE-4CDC-4A96-876A-D5CC7BBBD986}</x14:id>
        </ext>
      </extLst>
    </cfRule>
  </conditionalFormatting>
  <conditionalFormatting sqref="AR44">
    <cfRule type="expression" dxfId="87" priority="284">
      <formula>AR44=0</formula>
    </cfRule>
  </conditionalFormatting>
  <conditionalFormatting sqref="AT17">
    <cfRule type="expression" dxfId="86" priority="226">
      <formula>AT17="X"</formula>
    </cfRule>
  </conditionalFormatting>
  <conditionalFormatting sqref="AT23">
    <cfRule type="expression" dxfId="85" priority="166">
      <formula>AT23="X"</formula>
    </cfRule>
  </conditionalFormatting>
  <conditionalFormatting sqref="AT27">
    <cfRule type="expression" dxfId="84" priority="127">
      <formula>AT27="X"</formula>
    </cfRule>
  </conditionalFormatting>
  <conditionalFormatting sqref="AT33">
    <cfRule type="expression" dxfId="83" priority="78">
      <formula>AT33="X"</formula>
    </cfRule>
  </conditionalFormatting>
  <conditionalFormatting sqref="AT37">
    <cfRule type="expression" dxfId="82" priority="41">
      <formula>AT37="X"</formula>
    </cfRule>
  </conditionalFormatting>
  <conditionalFormatting sqref="AT43">
    <cfRule type="dataBar" priority="31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{3D05A14E-3DE1-4954-943B-2D2EB83A4E56}</x14:id>
        </ext>
      </extLst>
    </cfRule>
  </conditionalFormatting>
  <conditionalFormatting sqref="AT44">
    <cfRule type="expression" dxfId="81" priority="283">
      <formula>AT44=0</formula>
    </cfRule>
  </conditionalFormatting>
  <conditionalFormatting sqref="AV15">
    <cfRule type="expression" dxfId="80" priority="247">
      <formula>AV15="X"</formula>
    </cfRule>
  </conditionalFormatting>
  <conditionalFormatting sqref="AV17">
    <cfRule type="expression" dxfId="79" priority="225">
      <formula>AV17="X"</formula>
    </cfRule>
  </conditionalFormatting>
  <conditionalFormatting sqref="AV23">
    <cfRule type="expression" dxfId="78" priority="165">
      <formula>AV23="X"</formula>
    </cfRule>
  </conditionalFormatting>
  <conditionalFormatting sqref="AV25">
    <cfRule type="expression" dxfId="77" priority="147">
      <formula>AV25="X"</formula>
    </cfRule>
  </conditionalFormatting>
  <conditionalFormatting sqref="AV27">
    <cfRule type="expression" dxfId="76" priority="126">
      <formula>AV27="X"</formula>
    </cfRule>
  </conditionalFormatting>
  <conditionalFormatting sqref="AV33">
    <cfRule type="expression" dxfId="75" priority="77">
      <formula>AV33="X"</formula>
    </cfRule>
  </conditionalFormatting>
  <conditionalFormatting sqref="AV35">
    <cfRule type="expression" dxfId="74" priority="61">
      <formula>AV35="X"</formula>
    </cfRule>
  </conditionalFormatting>
  <conditionalFormatting sqref="AV37">
    <cfRule type="expression" dxfId="73" priority="40">
      <formula>AV37="X"</formula>
    </cfRule>
  </conditionalFormatting>
  <conditionalFormatting sqref="AV43">
    <cfRule type="dataBar" priority="31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{5B4FB301-8F5A-41AF-A9CC-9D89898D8BC6}</x14:id>
        </ext>
      </extLst>
    </cfRule>
  </conditionalFormatting>
  <conditionalFormatting sqref="AV44">
    <cfRule type="expression" dxfId="72" priority="282">
      <formula>AV44=0</formula>
    </cfRule>
  </conditionalFormatting>
  <conditionalFormatting sqref="AX15 AZ15 BB15 BD15 BF15 BH15">
    <cfRule type="expression" dxfId="71" priority="246">
      <formula>AX15="X"</formula>
    </cfRule>
  </conditionalFormatting>
  <conditionalFormatting sqref="AX17 AZ17">
    <cfRule type="expression" dxfId="70" priority="224">
      <formula>AX17="X"</formula>
    </cfRule>
  </conditionalFormatting>
  <conditionalFormatting sqref="AX23">
    <cfRule type="expression" dxfId="69" priority="164">
      <formula>AX23="X"</formula>
    </cfRule>
  </conditionalFormatting>
  <conditionalFormatting sqref="AX25 AZ25 BB25 BD25 BF25 BH25">
    <cfRule type="expression" dxfId="68" priority="146">
      <formula>AX25="X"</formula>
    </cfRule>
  </conditionalFormatting>
  <conditionalFormatting sqref="AX27 AZ27">
    <cfRule type="expression" dxfId="67" priority="125">
      <formula>AX27="X"</formula>
    </cfRule>
  </conditionalFormatting>
  <conditionalFormatting sqref="AX33">
    <cfRule type="expression" dxfId="66" priority="76">
      <formula>AX33="X"</formula>
    </cfRule>
  </conditionalFormatting>
  <conditionalFormatting sqref="AX35 AZ35 BB35 BD35 BF35 BH35">
    <cfRule type="expression" dxfId="65" priority="60">
      <formula>AX35="X"</formula>
    </cfRule>
  </conditionalFormatting>
  <conditionalFormatting sqref="AX37 AZ37">
    <cfRule type="expression" dxfId="64" priority="39">
      <formula>AX37="X"</formula>
    </cfRule>
  </conditionalFormatting>
  <conditionalFormatting sqref="AX43">
    <cfRule type="dataBar" priority="31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{10D4430C-5AC3-49EC-BC62-48AA43862D3C}</x14:id>
        </ext>
      </extLst>
    </cfRule>
  </conditionalFormatting>
  <conditionalFormatting sqref="AX44">
    <cfRule type="expression" dxfId="63" priority="281">
      <formula>AX44=0</formula>
    </cfRule>
  </conditionalFormatting>
  <conditionalFormatting sqref="AZ21">
    <cfRule type="expression" dxfId="62" priority="190">
      <formula>AZ21="X"</formula>
    </cfRule>
  </conditionalFormatting>
  <conditionalFormatting sqref="AZ23">
    <cfRule type="expression" dxfId="61" priority="163">
      <formula>AZ23="X"</formula>
    </cfRule>
  </conditionalFormatting>
  <conditionalFormatting sqref="AZ31">
    <cfRule type="expression" dxfId="60" priority="101">
      <formula>AZ31="X"</formula>
    </cfRule>
  </conditionalFormatting>
  <conditionalFormatting sqref="AZ33">
    <cfRule type="expression" dxfId="59" priority="75">
      <formula>AZ33="X"</formula>
    </cfRule>
  </conditionalFormatting>
  <conditionalFormatting sqref="AZ41">
    <cfRule type="expression" dxfId="58" priority="15">
      <formula>AZ41="X"</formula>
    </cfRule>
  </conditionalFormatting>
  <conditionalFormatting sqref="AZ43">
    <cfRule type="dataBar" priority="31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{CC516CC5-4B0C-4756-9D9C-144D132EB745}</x14:id>
        </ext>
      </extLst>
    </cfRule>
  </conditionalFormatting>
  <conditionalFormatting sqref="AZ44">
    <cfRule type="expression" dxfId="57" priority="280">
      <formula>AZ44=0</formula>
    </cfRule>
  </conditionalFormatting>
  <conditionalFormatting sqref="BB17">
    <cfRule type="expression" dxfId="56" priority="223">
      <formula>BB17="X"</formula>
    </cfRule>
  </conditionalFormatting>
  <conditionalFormatting sqref="BB19">
    <cfRule type="expression" dxfId="55" priority="205">
      <formula>BB19="X"</formula>
    </cfRule>
  </conditionalFormatting>
  <conditionalFormatting sqref="BB21 BD21 BF21 BH21 BJ21 BL21">
    <cfRule type="expression" dxfId="54" priority="189">
      <formula>BB21="X"</formula>
    </cfRule>
  </conditionalFormatting>
  <conditionalFormatting sqref="BB23">
    <cfRule type="expression" dxfId="53" priority="162">
      <formula>BB23="X"</formula>
    </cfRule>
  </conditionalFormatting>
  <conditionalFormatting sqref="BB27">
    <cfRule type="expression" dxfId="52" priority="124">
      <formula>BB27="X"</formula>
    </cfRule>
  </conditionalFormatting>
  <conditionalFormatting sqref="BB29">
    <cfRule type="expression" dxfId="51" priority="110">
      <formula>BB29="X"</formula>
    </cfRule>
  </conditionalFormatting>
  <conditionalFormatting sqref="BB31 BD31 BF31 BH31 BJ31 BL31">
    <cfRule type="expression" dxfId="50" priority="100">
      <formula>BB31="X"</formula>
    </cfRule>
  </conditionalFormatting>
  <conditionalFormatting sqref="BB33">
    <cfRule type="expression" dxfId="49" priority="74">
      <formula>BB33="X"</formula>
    </cfRule>
  </conditionalFormatting>
  <conditionalFormatting sqref="BB37">
    <cfRule type="expression" dxfId="48" priority="38">
      <formula>BB37="X"</formula>
    </cfRule>
  </conditionalFormatting>
  <conditionalFormatting sqref="BB39">
    <cfRule type="expression" dxfId="47" priority="24">
      <formula>BB39="X"</formula>
    </cfRule>
  </conditionalFormatting>
  <conditionalFormatting sqref="BB41 BD41 BF41 BH41 BJ41 BL41">
    <cfRule type="expression" dxfId="46" priority="14">
      <formula>BB41="X"</formula>
    </cfRule>
  </conditionalFormatting>
  <conditionalFormatting sqref="BB43">
    <cfRule type="dataBar" priority="310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{165A3152-F110-4206-9A52-2D062F9966F7}</x14:id>
        </ext>
      </extLst>
    </cfRule>
  </conditionalFormatting>
  <conditionalFormatting sqref="BB44">
    <cfRule type="expression" dxfId="45" priority="279">
      <formula>BB44=0</formula>
    </cfRule>
  </conditionalFormatting>
  <conditionalFormatting sqref="BD17">
    <cfRule type="expression" dxfId="44" priority="222">
      <formula>BD17="X"</formula>
    </cfRule>
  </conditionalFormatting>
  <conditionalFormatting sqref="BD19 BF19 BH19 BJ19 BL19">
    <cfRule type="expression" dxfId="43" priority="204">
      <formula>BD19="X"</formula>
    </cfRule>
  </conditionalFormatting>
  <conditionalFormatting sqref="BD23">
    <cfRule type="expression" dxfId="42" priority="161">
      <formula>BD23="X"</formula>
    </cfRule>
  </conditionalFormatting>
  <conditionalFormatting sqref="BD27">
    <cfRule type="expression" dxfId="41" priority="123">
      <formula>BD27="X"</formula>
    </cfRule>
  </conditionalFormatting>
  <conditionalFormatting sqref="BD29 BF29 BH29 BJ29 BL29">
    <cfRule type="expression" dxfId="40" priority="109">
      <formula>BD29="X"</formula>
    </cfRule>
  </conditionalFormatting>
  <conditionalFormatting sqref="BD33">
    <cfRule type="expression" dxfId="39" priority="73">
      <formula>BD33="X"</formula>
    </cfRule>
  </conditionalFormatting>
  <conditionalFormatting sqref="BD37">
    <cfRule type="expression" dxfId="38" priority="37">
      <formula>BD37="X"</formula>
    </cfRule>
  </conditionalFormatting>
  <conditionalFormatting sqref="BD39 BF39 BH39 BJ39 BL39">
    <cfRule type="expression" dxfId="37" priority="23">
      <formula>BD39="X"</formula>
    </cfRule>
  </conditionalFormatting>
  <conditionalFormatting sqref="BD43">
    <cfRule type="dataBar" priority="309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{B8F6FD0A-C2B8-4651-BB48-4D32018D9694}</x14:id>
        </ext>
      </extLst>
    </cfRule>
  </conditionalFormatting>
  <conditionalFormatting sqref="BD44">
    <cfRule type="expression" dxfId="36" priority="278">
      <formula>BD44=0</formula>
    </cfRule>
  </conditionalFormatting>
  <conditionalFormatting sqref="BF17">
    <cfRule type="expression" dxfId="35" priority="221">
      <formula>BF17="X"</formula>
    </cfRule>
  </conditionalFormatting>
  <conditionalFormatting sqref="BF23">
    <cfRule type="expression" dxfId="34" priority="160">
      <formula>BF23="X"</formula>
    </cfRule>
  </conditionalFormatting>
  <conditionalFormatting sqref="BF27">
    <cfRule type="expression" dxfId="33" priority="122">
      <formula>BF27="X"</formula>
    </cfRule>
  </conditionalFormatting>
  <conditionalFormatting sqref="BF33">
    <cfRule type="expression" dxfId="32" priority="72">
      <formula>BF33="X"</formula>
    </cfRule>
  </conditionalFormatting>
  <conditionalFormatting sqref="BF37">
    <cfRule type="expression" dxfId="31" priority="36">
      <formula>BF37="X"</formula>
    </cfRule>
  </conditionalFormatting>
  <conditionalFormatting sqref="BF43">
    <cfRule type="dataBar" priority="30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{CD4B96D3-0233-4E37-B3FB-9127CFD65870}</x14:id>
        </ext>
      </extLst>
    </cfRule>
  </conditionalFormatting>
  <conditionalFormatting sqref="BF44">
    <cfRule type="expression" dxfId="30" priority="277">
      <formula>BF44=0</formula>
    </cfRule>
  </conditionalFormatting>
  <conditionalFormatting sqref="BH17">
    <cfRule type="expression" dxfId="29" priority="220">
      <formula>BH17="X"</formula>
    </cfRule>
  </conditionalFormatting>
  <conditionalFormatting sqref="BH23">
    <cfRule type="expression" dxfId="28" priority="159">
      <formula>BH23="X"</formula>
    </cfRule>
  </conditionalFormatting>
  <conditionalFormatting sqref="BH27">
    <cfRule type="expression" dxfId="27" priority="121">
      <formula>BH27="X"</formula>
    </cfRule>
  </conditionalFormatting>
  <conditionalFormatting sqref="BH33">
    <cfRule type="expression" dxfId="26" priority="71">
      <formula>BH33="X"</formula>
    </cfRule>
  </conditionalFormatting>
  <conditionalFormatting sqref="BH37">
    <cfRule type="expression" dxfId="25" priority="35">
      <formula>BH37="X"</formula>
    </cfRule>
  </conditionalFormatting>
  <conditionalFormatting sqref="BH43">
    <cfRule type="dataBar" priority="307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{2BEA8127-933B-4B1B-9663-DD9910A41E17}</x14:id>
        </ext>
      </extLst>
    </cfRule>
  </conditionalFormatting>
  <conditionalFormatting sqref="BH44">
    <cfRule type="expression" dxfId="24" priority="276">
      <formula>BH44=0</formula>
    </cfRule>
  </conditionalFormatting>
  <conditionalFormatting sqref="BJ15 BL15 BN15">
    <cfRule type="expression" dxfId="23" priority="245">
      <formula>BJ15="X"</formula>
    </cfRule>
  </conditionalFormatting>
  <conditionalFormatting sqref="BJ17 BL17">
    <cfRule type="expression" dxfId="22" priority="219">
      <formula>BJ17="X"</formula>
    </cfRule>
  </conditionalFormatting>
  <conditionalFormatting sqref="BJ23">
    <cfRule type="expression" dxfId="21" priority="158">
      <formula>BJ23="X"</formula>
    </cfRule>
  </conditionalFormatting>
  <conditionalFormatting sqref="BJ25 BL25 BN25">
    <cfRule type="expression" dxfId="20" priority="145">
      <formula>BJ25="X"</formula>
    </cfRule>
  </conditionalFormatting>
  <conditionalFormatting sqref="BJ27 BL27">
    <cfRule type="expression" dxfId="19" priority="120">
      <formula>BJ27="X"</formula>
    </cfRule>
  </conditionalFormatting>
  <conditionalFormatting sqref="BJ33">
    <cfRule type="expression" dxfId="18" priority="70">
      <formula>BJ33="X"</formula>
    </cfRule>
  </conditionalFormatting>
  <conditionalFormatting sqref="BJ35 BL35 BN35">
    <cfRule type="expression" dxfId="17" priority="59">
      <formula>BJ35="X"</formula>
    </cfRule>
  </conditionalFormatting>
  <conditionalFormatting sqref="BJ37 BL37">
    <cfRule type="expression" dxfId="16" priority="34">
      <formula>BJ37="X"</formula>
    </cfRule>
  </conditionalFormatting>
  <conditionalFormatting sqref="BJ43">
    <cfRule type="dataBar" priority="306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{57691FAC-3D30-404F-AF3F-CABB43DC5CF6}</x14:id>
        </ext>
      </extLst>
    </cfRule>
  </conditionalFormatting>
  <conditionalFormatting sqref="BJ44">
    <cfRule type="expression" dxfId="15" priority="275">
      <formula>BJ44=0</formula>
    </cfRule>
  </conditionalFormatting>
  <conditionalFormatting sqref="BL23">
    <cfRule type="expression" dxfId="14" priority="157">
      <formula>BL23="X"</formula>
    </cfRule>
  </conditionalFormatting>
  <conditionalFormatting sqref="BL33">
    <cfRule type="expression" dxfId="13" priority="69">
      <formula>BL33="X"</formula>
    </cfRule>
  </conditionalFormatting>
  <conditionalFormatting sqref="BL43 BN43">
    <cfRule type="dataBar" priority="304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{4629546C-63F8-41EE-B7BA-40B82C11ED68}</x14:id>
        </ext>
      </extLst>
    </cfRule>
  </conditionalFormatting>
  <conditionalFormatting sqref="BL44">
    <cfRule type="expression" dxfId="12" priority="274">
      <formula>BL44=0</formula>
    </cfRule>
  </conditionalFormatting>
  <conditionalFormatting sqref="BN17">
    <cfRule type="expression" dxfId="11" priority="218">
      <formula>BN17="X"</formula>
    </cfRule>
  </conditionalFormatting>
  <conditionalFormatting sqref="BN19">
    <cfRule type="expression" dxfId="10" priority="203">
      <formula>BN19="X"</formula>
    </cfRule>
  </conditionalFormatting>
  <conditionalFormatting sqref="BN21">
    <cfRule type="expression" dxfId="9" priority="188">
      <formula>BN21="X"</formula>
    </cfRule>
  </conditionalFormatting>
  <conditionalFormatting sqref="BN23">
    <cfRule type="expression" dxfId="8" priority="156">
      <formula>BN23="X"</formula>
    </cfRule>
  </conditionalFormatting>
  <conditionalFormatting sqref="BN27">
    <cfRule type="expression" dxfId="7" priority="119">
      <formula>BN27="X"</formula>
    </cfRule>
  </conditionalFormatting>
  <conditionalFormatting sqref="BN29">
    <cfRule type="expression" dxfId="6" priority="108">
      <formula>BN29="X"</formula>
    </cfRule>
  </conditionalFormatting>
  <conditionalFormatting sqref="BN31">
    <cfRule type="expression" dxfId="5" priority="99">
      <formula>BN31="X"</formula>
    </cfRule>
  </conditionalFormatting>
  <conditionalFormatting sqref="BN33">
    <cfRule type="expression" dxfId="4" priority="68">
      <formula>BN33="X"</formula>
    </cfRule>
  </conditionalFormatting>
  <conditionalFormatting sqref="BN37">
    <cfRule type="expression" dxfId="3" priority="33">
      <formula>BN37="X"</formula>
    </cfRule>
  </conditionalFormatting>
  <conditionalFormatting sqref="BN39">
    <cfRule type="expression" dxfId="2" priority="22">
      <formula>BN39="X"</formula>
    </cfRule>
  </conditionalFormatting>
  <conditionalFormatting sqref="BN41">
    <cfRule type="expression" dxfId="1" priority="13">
      <formula>BN41="X"</formula>
    </cfRule>
  </conditionalFormatting>
  <conditionalFormatting sqref="BN44">
    <cfRule type="expression" dxfId="0" priority="273">
      <formula>BN44=0</formula>
    </cfRule>
  </conditionalFormatting>
  <conditionalFormatting sqref="BQ15">
    <cfRule type="dataBar" priority="415">
      <dataBar showValue="0">
        <cfvo type="num" val="0"/>
        <cfvo type="formula" val="$D$15"/>
        <color rgb="FF3BE8B0"/>
      </dataBar>
      <extLst>
        <ext xmlns:x14="http://schemas.microsoft.com/office/spreadsheetml/2009/9/main" uri="{B025F937-C7B1-47D3-B67F-A62EFF666E3E}">
          <x14:id>{7E0E3388-0EBC-45AE-B34A-C05394E4DD51}</x14:id>
        </ext>
      </extLst>
    </cfRule>
  </conditionalFormatting>
  <conditionalFormatting sqref="BQ17">
    <cfRule type="dataBar" priority="352">
      <dataBar showValue="0">
        <cfvo type="num" val="0"/>
        <cfvo type="formula" val="$D$17"/>
        <color rgb="FF19AFD0"/>
      </dataBar>
      <extLst>
        <ext xmlns:x14="http://schemas.microsoft.com/office/spreadsheetml/2009/9/main" uri="{B025F937-C7B1-47D3-B67F-A62EFF666E3E}">
          <x14:id>{CCC1869F-B649-4788-9EAE-7009217AB67E}</x14:id>
        </ext>
      </extLst>
    </cfRule>
  </conditionalFormatting>
  <conditionalFormatting sqref="BQ19">
    <cfRule type="dataBar" priority="336">
      <dataBar showValue="0">
        <cfvo type="num" val="0"/>
        <cfvo type="formula" val="$D$19"/>
        <color rgb="FF6966CD"/>
      </dataBar>
      <extLst>
        <ext xmlns:x14="http://schemas.microsoft.com/office/spreadsheetml/2009/9/main" uri="{B025F937-C7B1-47D3-B67F-A62EFF666E3E}">
          <x14:id>{7E411DAC-4626-4789-956D-F6CBB838EFD9}</x14:id>
        </ext>
      </extLst>
    </cfRule>
  </conditionalFormatting>
  <conditionalFormatting sqref="BQ21">
    <cfRule type="dataBar" priority="187">
      <dataBar showValue="0">
        <cfvo type="num" val="0"/>
        <cfvo type="formula" val="$D$21"/>
        <color rgb="FFFFB901"/>
      </dataBar>
      <extLst>
        <ext xmlns:x14="http://schemas.microsoft.com/office/spreadsheetml/2009/9/main" uri="{B025F937-C7B1-47D3-B67F-A62EFF666E3E}">
          <x14:id>{560507D5-7192-4D9C-BE30-460FFDCC405A}</x14:id>
        </ext>
      </extLst>
    </cfRule>
  </conditionalFormatting>
  <conditionalFormatting sqref="BQ23">
    <cfRule type="dataBar" priority="155">
      <dataBar showValue="0">
        <cfvo type="num" val="0"/>
        <cfvo type="formula" val="$D$23"/>
        <color rgb="FFFF646B"/>
      </dataBar>
      <extLst>
        <ext xmlns:x14="http://schemas.microsoft.com/office/spreadsheetml/2009/9/main" uri="{B025F937-C7B1-47D3-B67F-A62EFF666E3E}">
          <x14:id>{4763CD7C-B69E-46B7-9D16-2280E6034B10}</x14:id>
        </ext>
      </extLst>
    </cfRule>
  </conditionalFormatting>
  <conditionalFormatting sqref="BQ25">
    <cfRule type="dataBar" priority="9">
      <dataBar showValue="0">
        <cfvo type="num" val="0"/>
        <cfvo type="formula" val="$D$25"/>
        <color rgb="FF3BE8B0"/>
      </dataBar>
      <extLst>
        <ext xmlns:x14="http://schemas.microsoft.com/office/spreadsheetml/2009/9/main" uri="{B025F937-C7B1-47D3-B67F-A62EFF666E3E}">
          <x14:id>{30C45D46-26F2-41E0-9E23-93B0D1693206}</x14:id>
        </ext>
      </extLst>
    </cfRule>
  </conditionalFormatting>
  <conditionalFormatting sqref="BQ27">
    <cfRule type="dataBar" priority="8">
      <dataBar showValue="0">
        <cfvo type="num" val="0"/>
        <cfvo type="formula" val="$D$27"/>
        <color rgb="FF19AFD0"/>
      </dataBar>
      <extLst>
        <ext xmlns:x14="http://schemas.microsoft.com/office/spreadsheetml/2009/9/main" uri="{B025F937-C7B1-47D3-B67F-A62EFF666E3E}">
          <x14:id>{75761F6A-7542-4DEA-AFDA-7F9F9DC4DDBE}</x14:id>
        </ext>
      </extLst>
    </cfRule>
  </conditionalFormatting>
  <conditionalFormatting sqref="BQ29">
    <cfRule type="dataBar" priority="7">
      <dataBar showValue="0">
        <cfvo type="num" val="0"/>
        <cfvo type="formula" val="$D$29"/>
        <color rgb="FF6966CD"/>
      </dataBar>
      <extLst>
        <ext xmlns:x14="http://schemas.microsoft.com/office/spreadsheetml/2009/9/main" uri="{B025F937-C7B1-47D3-B67F-A62EFF666E3E}">
          <x14:id>{A7A880AE-CBEE-40E7-9D44-6723C2BF7F93}</x14:id>
        </ext>
      </extLst>
    </cfRule>
  </conditionalFormatting>
  <conditionalFormatting sqref="BQ31">
    <cfRule type="dataBar" priority="6">
      <dataBar showValue="0">
        <cfvo type="num" val="0"/>
        <cfvo type="formula" val="$D$31"/>
        <color rgb="FFFFB901"/>
      </dataBar>
      <extLst>
        <ext xmlns:x14="http://schemas.microsoft.com/office/spreadsheetml/2009/9/main" uri="{B025F937-C7B1-47D3-B67F-A62EFF666E3E}">
          <x14:id>{1FB28F48-6621-458E-8EE1-37ED5CCCF9CD}</x14:id>
        </ext>
      </extLst>
    </cfRule>
  </conditionalFormatting>
  <conditionalFormatting sqref="BQ33">
    <cfRule type="dataBar" priority="5">
      <dataBar showValue="0">
        <cfvo type="num" val="0"/>
        <cfvo type="formula" val="$D$33"/>
        <color rgb="FFFF646B"/>
      </dataBar>
      <extLst>
        <ext xmlns:x14="http://schemas.microsoft.com/office/spreadsheetml/2009/9/main" uri="{B025F937-C7B1-47D3-B67F-A62EFF666E3E}">
          <x14:id>{646B5525-10B1-4EB8-911E-F06A0920791D}</x14:id>
        </ext>
      </extLst>
    </cfRule>
  </conditionalFormatting>
  <conditionalFormatting sqref="BQ35">
    <cfRule type="dataBar" priority="4">
      <dataBar showValue="0">
        <cfvo type="num" val="0"/>
        <cfvo type="formula" val="$D$35"/>
        <color rgb="FF3BE8B0"/>
      </dataBar>
      <extLst>
        <ext xmlns:x14="http://schemas.microsoft.com/office/spreadsheetml/2009/9/main" uri="{B025F937-C7B1-47D3-B67F-A62EFF666E3E}">
          <x14:id>{CF17EA1E-8871-4F6C-A53C-455311524238}</x14:id>
        </ext>
      </extLst>
    </cfRule>
  </conditionalFormatting>
  <conditionalFormatting sqref="BQ37">
    <cfRule type="dataBar" priority="3">
      <dataBar showValue="0">
        <cfvo type="num" val="0"/>
        <cfvo type="formula" val="$D$37"/>
        <color rgb="FF19AFD0"/>
      </dataBar>
      <extLst>
        <ext xmlns:x14="http://schemas.microsoft.com/office/spreadsheetml/2009/9/main" uri="{B025F937-C7B1-47D3-B67F-A62EFF666E3E}">
          <x14:id>{40DA7DCA-CE74-4F7D-B088-534BA11A1178}</x14:id>
        </ext>
      </extLst>
    </cfRule>
  </conditionalFormatting>
  <conditionalFormatting sqref="BQ39">
    <cfRule type="dataBar" priority="2">
      <dataBar showValue="0">
        <cfvo type="num" val="0"/>
        <cfvo type="formula" val="$D$39"/>
        <color rgb="FF6966CD"/>
      </dataBar>
      <extLst>
        <ext xmlns:x14="http://schemas.microsoft.com/office/spreadsheetml/2009/9/main" uri="{B025F937-C7B1-47D3-B67F-A62EFF666E3E}">
          <x14:id>{43CE9E49-40AF-4410-854B-72A8C615D2A6}</x14:id>
        </ext>
      </extLst>
    </cfRule>
  </conditionalFormatting>
  <conditionalFormatting sqref="BQ41">
    <cfRule type="dataBar" priority="1">
      <dataBar showValue="0">
        <cfvo type="num" val="0"/>
        <cfvo type="formula" val="$D$41"/>
        <color rgb="FFFFB901"/>
      </dataBar>
      <extLst>
        <ext xmlns:x14="http://schemas.microsoft.com/office/spreadsheetml/2009/9/main" uri="{B025F937-C7B1-47D3-B67F-A62EFF666E3E}">
          <x14:id>{01044DD1-47EC-4018-BC62-C38A82CAACB4}</x14:id>
        </ext>
      </extLst>
    </cfRule>
  </conditionalFormatting>
  <dataValidations count="1">
    <dataValidation type="list" allowBlank="1" showInputMessage="1" showErrorMessage="1" sqref="C4:D4" xr:uid="{996C8183-1776-43FA-8AFA-5D584A7A54AC}">
      <formula1>"January,February, March, April, May, June, July, August, September, October, November, December"</formula1>
    </dataValidation>
  </dataValidations>
  <pageMargins left="0" right="0" top="0" bottom="0" header="0" footer="0"/>
  <pageSetup paperSize="9" scale="96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DA93BA9-15CA-419C-8438-77D8630817B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F43</xm:sqref>
        </x14:conditionalFormatting>
        <x14:conditionalFormatting xmlns:xm="http://schemas.microsoft.com/office/excel/2006/main">
          <x14:cfRule type="dataBar" id="{8093B779-FD6A-428D-86CB-4E4C81EED7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H43</xm:sqref>
        </x14:conditionalFormatting>
        <x14:conditionalFormatting xmlns:xm="http://schemas.microsoft.com/office/excel/2006/main">
          <x14:cfRule type="dataBar" id="{50E360B1-EC9C-42EF-9BB0-65753FC446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J43</xm:sqref>
        </x14:conditionalFormatting>
        <x14:conditionalFormatting xmlns:xm="http://schemas.microsoft.com/office/excel/2006/main">
          <x14:cfRule type="dataBar" id="{82AF4A11-ABCF-453B-BC13-C23C8C4A41A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L43</xm:sqref>
        </x14:conditionalFormatting>
        <x14:conditionalFormatting xmlns:xm="http://schemas.microsoft.com/office/excel/2006/main">
          <x14:cfRule type="dataBar" id="{472AA798-BD86-4A30-AF5A-446FDAA4E7B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N43</xm:sqref>
        </x14:conditionalFormatting>
        <x14:conditionalFormatting xmlns:xm="http://schemas.microsoft.com/office/excel/2006/main">
          <x14:cfRule type="dataBar" id="{1052F0C3-DD09-418A-9AE7-BCAB9C0E1CD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P43</xm:sqref>
        </x14:conditionalFormatting>
        <x14:conditionalFormatting xmlns:xm="http://schemas.microsoft.com/office/excel/2006/main">
          <x14:cfRule type="dataBar" id="{3F4C447E-27EC-488F-B7A5-5802BDC9BD1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R43</xm:sqref>
        </x14:conditionalFormatting>
        <x14:conditionalFormatting xmlns:xm="http://schemas.microsoft.com/office/excel/2006/main">
          <x14:cfRule type="dataBar" id="{7092F9A1-2613-4A69-97CA-98CBF00E887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T43</xm:sqref>
        </x14:conditionalFormatting>
        <x14:conditionalFormatting xmlns:xm="http://schemas.microsoft.com/office/excel/2006/main">
          <x14:cfRule type="dataBar" id="{2AA1290A-9D9B-40B3-A8EF-E0FFB7CBE0B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V43</xm:sqref>
        </x14:conditionalFormatting>
        <x14:conditionalFormatting xmlns:xm="http://schemas.microsoft.com/office/excel/2006/main">
          <x14:cfRule type="dataBar" id="{1BD439A8-3C68-45AE-A33F-9E18792DD81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X43</xm:sqref>
        </x14:conditionalFormatting>
        <x14:conditionalFormatting xmlns:xm="http://schemas.microsoft.com/office/excel/2006/main">
          <x14:cfRule type="dataBar" id="{7E9BDAF5-CBCC-437C-9A1F-CE79AED8F26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Z43</xm:sqref>
        </x14:conditionalFormatting>
        <x14:conditionalFormatting xmlns:xm="http://schemas.microsoft.com/office/excel/2006/main">
          <x14:cfRule type="dataBar" id="{D4FCD1BB-944E-4463-A0BB-6BBB7BB931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AB43</xm:sqref>
        </x14:conditionalFormatting>
        <x14:conditionalFormatting xmlns:xm="http://schemas.microsoft.com/office/excel/2006/main">
          <x14:cfRule type="dataBar" id="{F4838B87-99ED-42E7-AE68-0176680BCD9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AD43</xm:sqref>
        </x14:conditionalFormatting>
        <x14:conditionalFormatting xmlns:xm="http://schemas.microsoft.com/office/excel/2006/main">
          <x14:cfRule type="dataBar" id="{36FBF0C6-C573-4390-869A-9E0AB66BC2C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AF43</xm:sqref>
        </x14:conditionalFormatting>
        <x14:conditionalFormatting xmlns:xm="http://schemas.microsoft.com/office/excel/2006/main">
          <x14:cfRule type="dataBar" id="{6389585E-4C70-4D14-B51E-2AB50A5BAB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AH43</xm:sqref>
        </x14:conditionalFormatting>
        <x14:conditionalFormatting xmlns:xm="http://schemas.microsoft.com/office/excel/2006/main">
          <x14:cfRule type="dataBar" id="{A18976C0-760B-48F7-BA49-BEBF3EBB3D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AJ43</xm:sqref>
        </x14:conditionalFormatting>
        <x14:conditionalFormatting xmlns:xm="http://schemas.microsoft.com/office/excel/2006/main">
          <x14:cfRule type="dataBar" id="{982348DE-B4C2-49B3-865D-53062AACF9B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AL43</xm:sqref>
        </x14:conditionalFormatting>
        <x14:conditionalFormatting xmlns:xm="http://schemas.microsoft.com/office/excel/2006/main">
          <x14:cfRule type="dataBar" id="{589F34BF-E2EB-4D73-9EB3-F3A1DC606C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AN43</xm:sqref>
        </x14:conditionalFormatting>
        <x14:conditionalFormatting xmlns:xm="http://schemas.microsoft.com/office/excel/2006/main">
          <x14:cfRule type="dataBar" id="{B70ED2BA-F3F1-4287-AB9D-4A7406766D4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AP43</xm:sqref>
        </x14:conditionalFormatting>
        <x14:conditionalFormatting xmlns:xm="http://schemas.microsoft.com/office/excel/2006/main">
          <x14:cfRule type="dataBar" id="{408014BE-4CDC-4A96-876A-D5CC7BBBD98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AR43</xm:sqref>
        </x14:conditionalFormatting>
        <x14:conditionalFormatting xmlns:xm="http://schemas.microsoft.com/office/excel/2006/main">
          <x14:cfRule type="dataBar" id="{3D05A14E-3DE1-4954-943B-2D2EB83A4E5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AT43</xm:sqref>
        </x14:conditionalFormatting>
        <x14:conditionalFormatting xmlns:xm="http://schemas.microsoft.com/office/excel/2006/main">
          <x14:cfRule type="dataBar" id="{5B4FB301-8F5A-41AF-A9CC-9D89898D8BC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AV43</xm:sqref>
        </x14:conditionalFormatting>
        <x14:conditionalFormatting xmlns:xm="http://schemas.microsoft.com/office/excel/2006/main">
          <x14:cfRule type="dataBar" id="{10D4430C-5AC3-49EC-BC62-48AA43862D3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AX43</xm:sqref>
        </x14:conditionalFormatting>
        <x14:conditionalFormatting xmlns:xm="http://schemas.microsoft.com/office/excel/2006/main">
          <x14:cfRule type="dataBar" id="{CC516CC5-4B0C-4756-9D9C-144D132EB7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AZ43</xm:sqref>
        </x14:conditionalFormatting>
        <x14:conditionalFormatting xmlns:xm="http://schemas.microsoft.com/office/excel/2006/main">
          <x14:cfRule type="dataBar" id="{165A3152-F110-4206-9A52-2D062F9966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BB43</xm:sqref>
        </x14:conditionalFormatting>
        <x14:conditionalFormatting xmlns:xm="http://schemas.microsoft.com/office/excel/2006/main">
          <x14:cfRule type="dataBar" id="{B8F6FD0A-C2B8-4651-BB48-4D32018D969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BD43</xm:sqref>
        </x14:conditionalFormatting>
        <x14:conditionalFormatting xmlns:xm="http://schemas.microsoft.com/office/excel/2006/main">
          <x14:cfRule type="dataBar" id="{CD4B96D3-0233-4E37-B3FB-9127CFD658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BF43</xm:sqref>
        </x14:conditionalFormatting>
        <x14:conditionalFormatting xmlns:xm="http://schemas.microsoft.com/office/excel/2006/main">
          <x14:cfRule type="dataBar" id="{2BEA8127-933B-4B1B-9663-DD9910A41E1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BH43</xm:sqref>
        </x14:conditionalFormatting>
        <x14:conditionalFormatting xmlns:xm="http://schemas.microsoft.com/office/excel/2006/main">
          <x14:cfRule type="dataBar" id="{57691FAC-3D30-404F-AF3F-CABB43DC5CF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BJ43</xm:sqref>
        </x14:conditionalFormatting>
        <x14:conditionalFormatting xmlns:xm="http://schemas.microsoft.com/office/excel/2006/main">
          <x14:cfRule type="dataBar" id="{4629546C-63F8-41EE-B7BA-40B82C11ED6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BL43 BN43</xm:sqref>
        </x14:conditionalFormatting>
        <x14:conditionalFormatting xmlns:xm="http://schemas.microsoft.com/office/excel/2006/main">
          <x14:cfRule type="dataBar" id="{7E0E3388-0EBC-45AE-B34A-C05394E4DD51}">
            <x14:dataBar minLength="0" maxLength="100" gradient="0">
              <x14:cfvo type="num">
                <xm:f>0</xm:f>
              </x14:cfvo>
              <x14:cfvo type="formula">
                <xm:f>$D$15</xm:f>
              </x14:cfvo>
              <x14:negativeFillColor rgb="FFFF0000"/>
              <x14:axisColor rgb="FF000000"/>
            </x14:dataBar>
          </x14:cfRule>
          <xm:sqref>BQ15</xm:sqref>
        </x14:conditionalFormatting>
        <x14:conditionalFormatting xmlns:xm="http://schemas.microsoft.com/office/excel/2006/main">
          <x14:cfRule type="dataBar" id="{CCC1869F-B649-4788-9EAE-7009217AB67E}">
            <x14:dataBar minLength="0" maxLength="100" gradient="0">
              <x14:cfvo type="num">
                <xm:f>0</xm:f>
              </x14:cfvo>
              <x14:cfvo type="formula">
                <xm:f>$D$17</xm:f>
              </x14:cfvo>
              <x14:negativeFillColor rgb="FFFF0000"/>
              <x14:axisColor rgb="FF000000"/>
            </x14:dataBar>
          </x14:cfRule>
          <xm:sqref>BQ17</xm:sqref>
        </x14:conditionalFormatting>
        <x14:conditionalFormatting xmlns:xm="http://schemas.microsoft.com/office/excel/2006/main">
          <x14:cfRule type="dataBar" id="{7E411DAC-4626-4789-956D-F6CBB838EFD9}">
            <x14:dataBar minLength="0" maxLength="100" gradient="0">
              <x14:cfvo type="num">
                <xm:f>0</xm:f>
              </x14:cfvo>
              <x14:cfvo type="formula">
                <xm:f>$D$19</xm:f>
              </x14:cfvo>
              <x14:negativeFillColor rgb="FFFF0000"/>
              <x14:axisColor rgb="FF000000"/>
            </x14:dataBar>
          </x14:cfRule>
          <xm:sqref>BQ19</xm:sqref>
        </x14:conditionalFormatting>
        <x14:conditionalFormatting xmlns:xm="http://schemas.microsoft.com/office/excel/2006/main">
          <x14:cfRule type="dataBar" id="{560507D5-7192-4D9C-BE30-460FFDCC405A}">
            <x14:dataBar minLength="0" maxLength="100" gradient="0">
              <x14:cfvo type="num">
                <xm:f>0</xm:f>
              </x14:cfvo>
              <x14:cfvo type="formula">
                <xm:f>$D$21</xm:f>
              </x14:cfvo>
              <x14:negativeFillColor rgb="FFFF0000"/>
              <x14:axisColor rgb="FF000000"/>
            </x14:dataBar>
          </x14:cfRule>
          <xm:sqref>BQ21</xm:sqref>
        </x14:conditionalFormatting>
        <x14:conditionalFormatting xmlns:xm="http://schemas.microsoft.com/office/excel/2006/main">
          <x14:cfRule type="dataBar" id="{4763CD7C-B69E-46B7-9D16-2280E6034B10}">
            <x14:dataBar minLength="0" maxLength="100" gradient="0">
              <x14:cfvo type="num">
                <xm:f>0</xm:f>
              </x14:cfvo>
              <x14:cfvo type="formula">
                <xm:f>$D$23</xm:f>
              </x14:cfvo>
              <x14:negativeFillColor rgb="FFFF0000"/>
              <x14:axisColor rgb="FF000000"/>
            </x14:dataBar>
          </x14:cfRule>
          <xm:sqref>BQ23</xm:sqref>
        </x14:conditionalFormatting>
        <x14:conditionalFormatting xmlns:xm="http://schemas.microsoft.com/office/excel/2006/main">
          <x14:cfRule type="dataBar" id="{30C45D46-26F2-41E0-9E23-93B0D1693206}">
            <x14:dataBar minLength="0" maxLength="100" gradient="0">
              <x14:cfvo type="num">
                <xm:f>0</xm:f>
              </x14:cfvo>
              <x14:cfvo type="formula">
                <xm:f>$D$25</xm:f>
              </x14:cfvo>
              <x14:negativeFillColor rgb="FFFF0000"/>
              <x14:axisColor rgb="FF000000"/>
            </x14:dataBar>
          </x14:cfRule>
          <xm:sqref>BQ25</xm:sqref>
        </x14:conditionalFormatting>
        <x14:conditionalFormatting xmlns:xm="http://schemas.microsoft.com/office/excel/2006/main">
          <x14:cfRule type="dataBar" id="{75761F6A-7542-4DEA-AFDA-7F9F9DC4DDBE}">
            <x14:dataBar minLength="0" maxLength="100" gradient="0">
              <x14:cfvo type="num">
                <xm:f>0</xm:f>
              </x14:cfvo>
              <x14:cfvo type="formula">
                <xm:f>$D$27</xm:f>
              </x14:cfvo>
              <x14:negativeFillColor rgb="FFFF0000"/>
              <x14:axisColor rgb="FF000000"/>
            </x14:dataBar>
          </x14:cfRule>
          <xm:sqref>BQ27</xm:sqref>
        </x14:conditionalFormatting>
        <x14:conditionalFormatting xmlns:xm="http://schemas.microsoft.com/office/excel/2006/main">
          <x14:cfRule type="dataBar" id="{A7A880AE-CBEE-40E7-9D44-6723C2BF7F93}">
            <x14:dataBar minLength="0" maxLength="100" gradient="0">
              <x14:cfvo type="num">
                <xm:f>0</xm:f>
              </x14:cfvo>
              <x14:cfvo type="formula">
                <xm:f>$D$29</xm:f>
              </x14:cfvo>
              <x14:negativeFillColor rgb="FFFF0000"/>
              <x14:axisColor rgb="FF000000"/>
            </x14:dataBar>
          </x14:cfRule>
          <xm:sqref>BQ29</xm:sqref>
        </x14:conditionalFormatting>
        <x14:conditionalFormatting xmlns:xm="http://schemas.microsoft.com/office/excel/2006/main">
          <x14:cfRule type="dataBar" id="{1FB28F48-6621-458E-8EE1-37ED5CCCF9CD}">
            <x14:dataBar minLength="0" maxLength="100" gradient="0">
              <x14:cfvo type="num">
                <xm:f>0</xm:f>
              </x14:cfvo>
              <x14:cfvo type="formula">
                <xm:f>$D$31</xm:f>
              </x14:cfvo>
              <x14:negativeFillColor rgb="FFFF0000"/>
              <x14:axisColor rgb="FF000000"/>
            </x14:dataBar>
          </x14:cfRule>
          <xm:sqref>BQ31</xm:sqref>
        </x14:conditionalFormatting>
        <x14:conditionalFormatting xmlns:xm="http://schemas.microsoft.com/office/excel/2006/main">
          <x14:cfRule type="dataBar" id="{646B5525-10B1-4EB8-911E-F06A0920791D}">
            <x14:dataBar minLength="0" maxLength="100" gradient="0">
              <x14:cfvo type="num">
                <xm:f>0</xm:f>
              </x14:cfvo>
              <x14:cfvo type="formula">
                <xm:f>$D$33</xm:f>
              </x14:cfvo>
              <x14:negativeFillColor rgb="FFFF0000"/>
              <x14:axisColor rgb="FF000000"/>
            </x14:dataBar>
          </x14:cfRule>
          <xm:sqref>BQ33</xm:sqref>
        </x14:conditionalFormatting>
        <x14:conditionalFormatting xmlns:xm="http://schemas.microsoft.com/office/excel/2006/main">
          <x14:cfRule type="dataBar" id="{CF17EA1E-8871-4F6C-A53C-455311524238}">
            <x14:dataBar minLength="0" maxLength="100" gradient="0">
              <x14:cfvo type="num">
                <xm:f>0</xm:f>
              </x14:cfvo>
              <x14:cfvo type="formula">
                <xm:f>$D$35</xm:f>
              </x14:cfvo>
              <x14:negativeFillColor rgb="FFFF0000"/>
              <x14:axisColor rgb="FF000000"/>
            </x14:dataBar>
          </x14:cfRule>
          <xm:sqref>BQ35</xm:sqref>
        </x14:conditionalFormatting>
        <x14:conditionalFormatting xmlns:xm="http://schemas.microsoft.com/office/excel/2006/main">
          <x14:cfRule type="dataBar" id="{40DA7DCA-CE74-4F7D-B088-534BA11A1178}">
            <x14:dataBar minLength="0" maxLength="100" gradient="0">
              <x14:cfvo type="num">
                <xm:f>0</xm:f>
              </x14:cfvo>
              <x14:cfvo type="formula">
                <xm:f>$D$37</xm:f>
              </x14:cfvo>
              <x14:negativeFillColor rgb="FFFF0000"/>
              <x14:axisColor rgb="FF000000"/>
            </x14:dataBar>
          </x14:cfRule>
          <xm:sqref>BQ37</xm:sqref>
        </x14:conditionalFormatting>
        <x14:conditionalFormatting xmlns:xm="http://schemas.microsoft.com/office/excel/2006/main">
          <x14:cfRule type="dataBar" id="{43CE9E49-40AF-4410-854B-72A8C615D2A6}">
            <x14:dataBar minLength="0" maxLength="100" gradient="0">
              <x14:cfvo type="num">
                <xm:f>0</xm:f>
              </x14:cfvo>
              <x14:cfvo type="formula">
                <xm:f>$D$39</xm:f>
              </x14:cfvo>
              <x14:negativeFillColor rgb="FFFF0000"/>
              <x14:axisColor rgb="FF000000"/>
            </x14:dataBar>
          </x14:cfRule>
          <xm:sqref>BQ39</xm:sqref>
        </x14:conditionalFormatting>
        <x14:conditionalFormatting xmlns:xm="http://schemas.microsoft.com/office/excel/2006/main">
          <x14:cfRule type="dataBar" id="{01044DD1-47EC-4018-BC62-C38A82CAACB4}">
            <x14:dataBar minLength="0" maxLength="100" gradient="0">
              <x14:cfvo type="num">
                <xm:f>0</xm:f>
              </x14:cfvo>
              <x14:cfvo type="formula">
                <xm:f>$D$41</xm:f>
              </x14:cfvo>
              <x14:negativeFillColor rgb="FFFF0000"/>
              <x14:axisColor rgb="FF000000"/>
            </x14:dataBar>
          </x14:cfRule>
          <xm:sqref>BQ41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A5F9C-44CE-4959-BD06-BCE365B38C68}">
  <dimension ref="A1:AE2"/>
  <sheetViews>
    <sheetView zoomScale="70" zoomScaleNormal="70" workbookViewId="0">
      <selection activeCell="L22" sqref="L22"/>
    </sheetView>
  </sheetViews>
  <sheetFormatPr baseColWidth="10" defaultColWidth="9.140625" defaultRowHeight="15" x14ac:dyDescent="0.25"/>
  <cols>
    <col min="1" max="31" width="5.85546875" style="3" customWidth="1"/>
  </cols>
  <sheetData>
    <row r="1" spans="1:31" x14ac:dyDescent="0.25">
      <c r="A1" s="46">
        <v>1</v>
      </c>
      <c r="B1" s="46">
        <v>2</v>
      </c>
      <c r="C1" s="46">
        <v>3</v>
      </c>
      <c r="D1" s="46">
        <v>4</v>
      </c>
      <c r="E1" s="46">
        <v>5</v>
      </c>
      <c r="F1" s="46">
        <v>6</v>
      </c>
      <c r="G1" s="46">
        <v>7</v>
      </c>
      <c r="H1" s="46">
        <v>8</v>
      </c>
      <c r="I1" s="46">
        <v>9</v>
      </c>
      <c r="J1" s="46">
        <v>10</v>
      </c>
      <c r="K1" s="46">
        <v>11</v>
      </c>
      <c r="L1" s="46">
        <v>12</v>
      </c>
      <c r="M1" s="46">
        <v>13</v>
      </c>
      <c r="N1" s="46">
        <v>14</v>
      </c>
      <c r="O1" s="46">
        <v>15</v>
      </c>
      <c r="P1" s="46">
        <v>16</v>
      </c>
      <c r="Q1" s="46">
        <v>17</v>
      </c>
      <c r="R1" s="46">
        <v>18</v>
      </c>
      <c r="S1" s="46">
        <v>19</v>
      </c>
      <c r="T1" s="46">
        <v>20</v>
      </c>
      <c r="U1" s="46">
        <v>21</v>
      </c>
      <c r="V1" s="46">
        <v>22</v>
      </c>
      <c r="W1" s="46">
        <v>23</v>
      </c>
      <c r="X1" s="46">
        <v>24</v>
      </c>
      <c r="Y1" s="46">
        <v>25</v>
      </c>
      <c r="Z1" s="46">
        <v>26</v>
      </c>
      <c r="AA1" s="46">
        <v>27</v>
      </c>
      <c r="AB1" s="46">
        <v>28</v>
      </c>
      <c r="AC1" s="46">
        <v>29</v>
      </c>
      <c r="AD1" s="46">
        <v>30</v>
      </c>
      <c r="AE1" s="46">
        <v>31</v>
      </c>
    </row>
    <row r="2" spans="1:31" x14ac:dyDescent="0.25">
      <c r="A2" s="45" cm="1">
        <f t="array" ref="A2">INDEX('Monthly Habit Tracker'!$F$44:'Monthly Habit Tracker'!$BN$44, COLUMN(A2)*2-1)</f>
        <v>4</v>
      </c>
      <c r="B2" s="45" cm="1">
        <f t="array" ref="B2">INDEX('Monthly Habit Tracker'!$F$44:'Monthly Habit Tracker'!$BN$44, COLUMN(B2)*2-1)</f>
        <v>2</v>
      </c>
      <c r="C2" s="45" cm="1">
        <f t="array" ref="C2">INDEX('Monthly Habit Tracker'!$F$44:'Monthly Habit Tracker'!$BN$44, COLUMN(C2)*2-1)</f>
        <v>3</v>
      </c>
      <c r="D2" s="45" cm="1">
        <f t="array" ref="D2">INDEX('Monthly Habit Tracker'!$F$44:'Monthly Habit Tracker'!$BN$44, COLUMN(D2)*2-1)</f>
        <v>3</v>
      </c>
      <c r="E2" s="45" cm="1">
        <f t="array" ref="E2">INDEX('Monthly Habit Tracker'!$F$44:'Monthly Habit Tracker'!$BN$44, COLUMN(E2)*2-1)</f>
        <v>2</v>
      </c>
      <c r="F2" s="45" cm="1">
        <f t="array" ref="F2">INDEX('Monthly Habit Tracker'!$F$44:'Monthly Habit Tracker'!$BN$44, COLUMN(F2)*2-1)</f>
        <v>3</v>
      </c>
      <c r="G2" s="45" cm="1">
        <f t="array" ref="G2">INDEX('Monthly Habit Tracker'!$F$44:'Monthly Habit Tracker'!$BN$44, COLUMN(G2)*2-1)</f>
        <v>3</v>
      </c>
      <c r="H2" s="45" cm="1">
        <f t="array" ref="H2">INDEX('Monthly Habit Tracker'!$F$44:'Monthly Habit Tracker'!$BN$44, COLUMN(H2)*2-1)</f>
        <v>5</v>
      </c>
      <c r="I2" s="45" cm="1">
        <f t="array" ref="I2">INDEX('Monthly Habit Tracker'!$F$44:'Monthly Habit Tracker'!$BN$44, COLUMN(I2)*2-1)</f>
        <v>3</v>
      </c>
      <c r="J2" s="45" cm="1">
        <f t="array" ref="J2">INDEX('Monthly Habit Tracker'!$F$44:'Monthly Habit Tracker'!$BN$44, COLUMN(J2)*2-1)</f>
        <v>1</v>
      </c>
      <c r="K2" s="45" cm="1">
        <f t="array" ref="K2">INDEX('Monthly Habit Tracker'!$F$44:'Monthly Habit Tracker'!$BN$44, COLUMN(K2)*2-1)</f>
        <v>2</v>
      </c>
      <c r="L2" s="45" cm="1">
        <f t="array" ref="L2">INDEX('Monthly Habit Tracker'!$F$44:'Monthly Habit Tracker'!$BN$44, COLUMN(L2)*2-1)</f>
        <v>3</v>
      </c>
      <c r="M2" s="45" cm="1">
        <f t="array" ref="M2">INDEX('Monthly Habit Tracker'!$F$44:'Monthly Habit Tracker'!$BN$44, COLUMN(M2)*2-1)</f>
        <v>3</v>
      </c>
      <c r="N2" s="45" cm="1">
        <f t="array" ref="N2">INDEX('Monthly Habit Tracker'!$F$44:'Monthly Habit Tracker'!$BN$44, COLUMN(N2)*2-1)</f>
        <v>0</v>
      </c>
      <c r="O2" s="45" cm="1">
        <f t="array" ref="O2">INDEX('Monthly Habit Tracker'!$F$44:'Monthly Habit Tracker'!$BN$44, COLUMN(O2)*2-1)</f>
        <v>3</v>
      </c>
      <c r="P2" s="45" cm="1">
        <f t="array" ref="P2">INDEX('Monthly Habit Tracker'!$F$44:'Monthly Habit Tracker'!$BN$44, COLUMN(P2)*2-1)</f>
        <v>2</v>
      </c>
      <c r="Q2" s="45" cm="1">
        <f t="array" ref="Q2">INDEX('Monthly Habit Tracker'!$F$44:'Monthly Habit Tracker'!$BN$44, COLUMN(Q2)*2-1)</f>
        <v>1</v>
      </c>
      <c r="R2" s="45" cm="1">
        <f t="array" ref="R2">INDEX('Monthly Habit Tracker'!$F$44:'Monthly Habit Tracker'!$BN$44, COLUMN(R2)*2-1)</f>
        <v>2</v>
      </c>
      <c r="S2" s="45" cm="1">
        <f t="array" ref="S2">INDEX('Monthly Habit Tracker'!$F$44:'Monthly Habit Tracker'!$BN$44, COLUMN(S2)*2-1)</f>
        <v>1</v>
      </c>
      <c r="T2" s="45" cm="1">
        <f t="array" ref="T2">INDEX('Monthly Habit Tracker'!$F$44:'Monthly Habit Tracker'!$BN$44, COLUMN(T2)*2-1)</f>
        <v>1</v>
      </c>
      <c r="U2" s="45" cm="1">
        <f t="array" ref="U2">INDEX('Monthly Habit Tracker'!$F$44:'Monthly Habit Tracker'!$BN$44, COLUMN(U2)*2-1)</f>
        <v>2</v>
      </c>
      <c r="V2" s="45" cm="1">
        <f t="array" ref="V2">INDEX('Monthly Habit Tracker'!$F$44:'Monthly Habit Tracker'!$BN$44, COLUMN(V2)*2-1)</f>
        <v>3</v>
      </c>
      <c r="W2" s="45" cm="1">
        <f t="array" ref="W2">INDEX('Monthly Habit Tracker'!$F$44:'Monthly Habit Tracker'!$BN$44, COLUMN(W2)*2-1)</f>
        <v>0</v>
      </c>
      <c r="X2" s="45" cm="1">
        <f t="array" ref="X2">INDEX('Monthly Habit Tracker'!$F$44:'Monthly Habit Tracker'!$BN$44, COLUMN(X2)*2-1)</f>
        <v>0</v>
      </c>
      <c r="Y2" s="45" cm="1">
        <f t="array" ref="Y2">INDEX('Monthly Habit Tracker'!$F$44:'Monthly Habit Tracker'!$BN$44, COLUMN(Y2)*2-1)</f>
        <v>0</v>
      </c>
      <c r="Z2" s="45" cm="1">
        <f t="array" ref="Z2">INDEX('Monthly Habit Tracker'!$F$44:'Monthly Habit Tracker'!$BN$44, COLUMN(Z2)*2-1)</f>
        <v>0</v>
      </c>
      <c r="AA2" s="45" cm="1">
        <f t="array" ref="AA2">INDEX('Monthly Habit Tracker'!$F$44:'Monthly Habit Tracker'!$BN$44, COLUMN(AA2)*2-1)</f>
        <v>0</v>
      </c>
      <c r="AB2" s="45" cm="1">
        <f t="array" ref="AB2">INDEX('Monthly Habit Tracker'!$F$44:'Monthly Habit Tracker'!$BN$44, COLUMN(AB2)*2-1)</f>
        <v>0</v>
      </c>
      <c r="AC2" s="45" cm="1">
        <f t="array" ref="AC2">INDEX('Monthly Habit Tracker'!$F$44:'Monthly Habit Tracker'!$BN$44, COLUMN(AC2)*2-1)</f>
        <v>0</v>
      </c>
      <c r="AD2" s="45" cm="1">
        <f t="array" ref="AD2">INDEX('Monthly Habit Tracker'!$F$44:'Monthly Habit Tracker'!$BN$44, COLUMN(AD2)*2-1)</f>
        <v>0</v>
      </c>
      <c r="AE2" s="45" cm="1">
        <f t="array" ref="AE2">INDEX('Monthly Habit Tracker'!$F$44:'Monthly Habit Tracker'!$BN$44, COLUMN(AE2)*2-1)</f>
        <v>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EA36C-978A-44C5-8DE3-FDB026316F11}">
  <dimension ref="B6"/>
  <sheetViews>
    <sheetView workbookViewId="0">
      <selection activeCell="E29" sqref="E29"/>
    </sheetView>
  </sheetViews>
  <sheetFormatPr baseColWidth="10" defaultColWidth="9.140625" defaultRowHeight="15" x14ac:dyDescent="0.25"/>
  <cols>
    <col min="2" max="2" width="31.85546875" customWidth="1"/>
  </cols>
  <sheetData>
    <row r="6" spans="2:2" x14ac:dyDescent="0.25">
      <c r="B6" s="62" t="s">
        <v>33</v>
      </c>
    </row>
  </sheetData>
  <hyperlinks>
    <hyperlink ref="B6" r:id="rId1" xr:uid="{6B037AC4-B644-4C47-952C-53BA59958FDF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Monthly Habit Tracker</vt:lpstr>
      <vt:lpstr>Graph Helper Data</vt:lpstr>
      <vt:lpstr>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Bratislav Milojevic</dc:creator>
  <cp:lastModifiedBy>elmailoudi mohamed</cp:lastModifiedBy>
  <cp:lastPrinted>2024-09-20T02:09:12Z</cp:lastPrinted>
  <dcterms:created xsi:type="dcterms:W3CDTF">2024-09-10T07:30:53Z</dcterms:created>
  <dcterms:modified xsi:type="dcterms:W3CDTF">2025-12-12T15:59:09Z</dcterms:modified>
</cp:coreProperties>
</file>